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AB design\Documents\SOCIETA\NEW HILLS S.L 2019\NH\LAVORI\IN PROGRESS\Villa V\NH\xls\"/>
    </mc:Choice>
  </mc:AlternateContent>
  <xr:revisionPtr revIDLastSave="0" documentId="13_ncr:1_{4BE6D149-49C7-4A3C-8C7D-52844DDF193C}" xr6:coauthVersionLast="47" xr6:coauthVersionMax="47" xr10:uidLastSave="{00000000-0000-0000-0000-000000000000}"/>
  <bookViews>
    <workbookView xWindow="-98" yWindow="-98" windowWidth="22695" windowHeight="14595" tabRatio="833" activeTab="5" xr2:uid="{00000000-000D-0000-FFFF-FFFF00000000}"/>
  </bookViews>
  <sheets>
    <sheet name="DEMOLIZIONI" sheetId="17" r:id="rId1"/>
    <sheet name="COSTRUZIONI " sheetId="20" r:id="rId2"/>
    <sheet name="OPERE IDRAULICHE " sheetId="18" r:id="rId3"/>
    <sheet name="OPERE  ELETTRICHE" sheetId="19" r:id="rId4"/>
    <sheet name="OPERE ESTERNE " sheetId="3" r:id="rId5"/>
    <sheet name="RIEPILOGO" sheetId="12" r:id="rId6"/>
  </sheets>
  <definedNames>
    <definedName name="_xlnm._FilterDatabase" localSheetId="1" hidden="1">'COSTRUZIONI '!$A$4:$G$51</definedName>
    <definedName name="_xlnm._FilterDatabase" localSheetId="0" hidden="1">DEMOLIZIONI!$A$4:$G$21</definedName>
    <definedName name="_xlnm._FilterDatabase" localSheetId="3" hidden="1">'OPERE  ELETTRICHE'!$A$4:$G$19</definedName>
    <definedName name="_xlnm._FilterDatabase" localSheetId="4" hidden="1">'OPERE ESTERNE '!$A$4:$G$19</definedName>
    <definedName name="_xlnm._FilterDatabase" localSheetId="2" hidden="1">'OPERE IDRAULICHE '!$A$4:$G$16</definedName>
    <definedName name="_xlnm.Print_Area" localSheetId="1">'COSTRUZIONI '!$A$1:$J$53</definedName>
    <definedName name="_xlnm.Print_Area" localSheetId="0">DEMOLIZIONI!$A$1:$J$23</definedName>
    <definedName name="_xlnm.Print_Area" localSheetId="3">'OPERE  ELETTRICHE'!$A$1:$J$21</definedName>
    <definedName name="_xlnm.Print_Area" localSheetId="4">'OPERE ESTERNE '!$A$1:$J$44</definedName>
    <definedName name="_xlnm.Print_Area" localSheetId="2">'OPERE IDRAULICHE '!$A$1:$J$19</definedName>
    <definedName name="_xlnm.Print_Area" localSheetId="5">RIEPILOGO!$A$1:$K$33</definedName>
    <definedName name="Excel_BuiltIn_Print_Area_2_1">#REF!</definedName>
    <definedName name="_xlnm.Print_Titles" localSheetId="1">'COSTRUZIONI '!$1:$4</definedName>
    <definedName name="_xlnm.Print_Titles" localSheetId="0">DEMOLIZIONI!$1:$4</definedName>
    <definedName name="_xlnm.Print_Titles" localSheetId="3">'OPERE  ELETTRICHE'!$1:$4</definedName>
    <definedName name="_xlnm.Print_Titles" localSheetId="4">'OPERE ESTERNE '!$1:$4</definedName>
    <definedName name="_xlnm.Print_Titles" localSheetId="2">'OPERE IDRAULICHE '!$1:$4</definedName>
    <definedName name="_xlnm.Print_Titles" localSheetId="5">RIEPILOGO!#REF!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2" l="1"/>
  <c r="K26" i="12"/>
  <c r="G13" i="19"/>
  <c r="G43" i="20"/>
  <c r="I26" i="12"/>
  <c r="J26" i="12"/>
  <c r="G6" i="3"/>
  <c r="G7" i="3"/>
  <c r="G10" i="3"/>
  <c r="G11" i="3"/>
  <c r="G12" i="3"/>
  <c r="G13" i="3"/>
  <c r="G14" i="3"/>
  <c r="G15" i="3"/>
  <c r="G16" i="3"/>
  <c r="G17" i="3"/>
  <c r="G18" i="3"/>
  <c r="G22" i="3"/>
  <c r="G23" i="3"/>
  <c r="G24" i="3"/>
  <c r="G25" i="3"/>
  <c r="G26" i="3"/>
  <c r="G27" i="3"/>
  <c r="G28" i="3"/>
  <c r="G29" i="3"/>
  <c r="G30" i="3"/>
  <c r="G33" i="3"/>
  <c r="G36" i="3"/>
  <c r="G37" i="3"/>
  <c r="G38" i="3"/>
  <c r="G44" i="3"/>
  <c r="H13" i="12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33" i="20"/>
  <c r="G34" i="20"/>
  <c r="G35" i="20"/>
  <c r="G38" i="20"/>
  <c r="G39" i="20"/>
  <c r="G40" i="20"/>
  <c r="G41" i="20"/>
  <c r="G42" i="20"/>
  <c r="G46" i="20"/>
  <c r="G47" i="20"/>
  <c r="G48" i="20"/>
  <c r="G49" i="20"/>
  <c r="G51" i="20"/>
  <c r="H11" i="12"/>
  <c r="H9" i="12"/>
  <c r="G6" i="19"/>
  <c r="G7" i="19"/>
  <c r="G8" i="19"/>
  <c r="G9" i="19"/>
  <c r="G10" i="19"/>
  <c r="G11" i="19"/>
  <c r="G12" i="19"/>
  <c r="G14" i="19"/>
  <c r="G15" i="19"/>
  <c r="G19" i="19"/>
  <c r="F16" i="19"/>
  <c r="G16" i="19"/>
  <c r="G21" i="19"/>
  <c r="H7" i="12"/>
  <c r="H5" i="12"/>
  <c r="H21" i="12"/>
  <c r="E15" i="12"/>
  <c r="H15" i="12"/>
  <c r="E16" i="12"/>
  <c r="H16" i="12"/>
  <c r="H20" i="12"/>
  <c r="E18" i="12"/>
  <c r="H18" i="12"/>
  <c r="H22" i="12"/>
  <c r="H26" i="12"/>
  <c r="G9" i="18"/>
  <c r="G10" i="18"/>
  <c r="C44" i="20"/>
  <c r="G53" i="20"/>
  <c r="G8" i="18"/>
  <c r="G7" i="18"/>
  <c r="G11" i="18"/>
  <c r="G12" i="18"/>
  <c r="G16" i="18"/>
  <c r="F13" i="18"/>
  <c r="G13" i="18"/>
  <c r="G18" i="18"/>
  <c r="G18" i="17"/>
  <c r="G16" i="17"/>
  <c r="G21" i="17"/>
  <c r="G23" i="17"/>
  <c r="G7" i="17"/>
  <c r="G15" i="17"/>
  <c r="G6" i="17"/>
  <c r="G8" i="17"/>
  <c r="G10" i="17"/>
  <c r="G11" i="17"/>
  <c r="G12" i="17"/>
  <c r="G13" i="17"/>
  <c r="G14" i="17"/>
  <c r="G17" i="17"/>
  <c r="I31" i="12"/>
</calcChain>
</file>

<file path=xl/sharedStrings.xml><?xml version="1.0" encoding="utf-8"?>
<sst xmlns="http://schemas.openxmlformats.org/spreadsheetml/2006/main" count="312" uniqueCount="166">
  <si>
    <t>N.</t>
  </si>
  <si>
    <t>Descrizione</t>
  </si>
  <si>
    <t>U.m.</t>
  </si>
  <si>
    <t>Totale</t>
  </si>
  <si>
    <t>TOTALE</t>
  </si>
  <si>
    <t>Q.tà</t>
  </si>
  <si>
    <t>Prz u. (€)</t>
  </si>
  <si>
    <t>1</t>
  </si>
  <si>
    <t>TOTALE OPERE A VERDE IVA ESCLUSA</t>
  </si>
  <si>
    <t>PROGETTAZIONE PRELIMINARE DEFINITIVA ESECUTIVA, DIREZIONE E COORDINAMENTO OPERE</t>
  </si>
  <si>
    <t>Esecutivo  : definizione esecutiva di tuti gli aspetti necessari e utili per la realizzazione del progetto definitivo</t>
  </si>
  <si>
    <t>Direzione lavori : coordinamento impresa e maestranze fino al completamento e collaudo delle opere.</t>
  </si>
  <si>
    <t xml:space="preserve">IRRIGAZIONE AUTOMATICA </t>
  </si>
  <si>
    <t xml:space="preserve">OPERE IDRAULICHE </t>
  </si>
  <si>
    <t xml:space="preserve">SICUREZZA CANTIERE  </t>
  </si>
  <si>
    <t xml:space="preserve"> RIMOZIONI E SMALTIMENTO </t>
  </si>
  <si>
    <t xml:space="preserve">FORNITURA E MONTAGGIO </t>
  </si>
  <si>
    <t xml:space="preserve">linea alimentazione e sezione a quadro con termico dedicato per aria condizionata </t>
  </si>
  <si>
    <t xml:space="preserve">formazione nuovi punti derivazione illuminazione </t>
  </si>
  <si>
    <t>assistenze murarie agli impianti elettrico</t>
  </si>
  <si>
    <t xml:space="preserve">assistenze murarie agli impianti idraulico e aria condizionata </t>
  </si>
  <si>
    <t xml:space="preserve">OPERE ELETTRICHE </t>
  </si>
  <si>
    <t xml:space="preserve">DEMOLIZIONE E RIMOZIONE </t>
  </si>
  <si>
    <t xml:space="preserve">COSTRUZIONI </t>
  </si>
  <si>
    <t>mq</t>
  </si>
  <si>
    <t>corpo</t>
  </si>
  <si>
    <t xml:space="preserve">RIPILOGO  COSTI </t>
  </si>
  <si>
    <t xml:space="preserve">Fornitura e posa centralina due zone e linee d'iirigazione  irrigazione ala gocciolante </t>
  </si>
  <si>
    <t xml:space="preserve">costruzioni pose e montaggi </t>
  </si>
  <si>
    <t>Quota cantiere proporzionale all'importo lavori complessivo</t>
  </si>
  <si>
    <t>FAMIGLIA CAPELLI</t>
  </si>
  <si>
    <t xml:space="preserve">VILLA V10 ROCCALISA </t>
  </si>
  <si>
    <t>in progress</t>
  </si>
  <si>
    <t xml:space="preserve">porte armadi a muro </t>
  </si>
  <si>
    <t xml:space="preserve">piani legno mensole arredo fisso </t>
  </si>
  <si>
    <t xml:space="preserve">sanitari bagni e rubinetteria boiler e settori d'impianto obsoleti </t>
  </si>
  <si>
    <t xml:space="preserve">zoccolini e rivestimenti verticali  </t>
  </si>
  <si>
    <t xml:space="preserve">rimozione parziale e se necessario completa sottofondo bagni </t>
  </si>
  <si>
    <t xml:space="preserve">restauro porte etniche esistenti </t>
  </si>
  <si>
    <t>OPERE ESTERNE PREZZI INDICATIVI</t>
  </si>
  <si>
    <t xml:space="preserve"> REALIZZAZIONE OPERE  IVA ESCLUSA</t>
  </si>
  <si>
    <t xml:space="preserve">cucina basi e pensili  </t>
  </si>
  <si>
    <t xml:space="preserve">movimentazione arredi ambito roccalisa tariffa giornaliera </t>
  </si>
  <si>
    <t>OPERE DI RESTAURO MURI A SECCO E INTONACATI PAVIMENTAZIONI PITTURE</t>
  </si>
  <si>
    <t xml:space="preserve">OPERE DI RESTAURO IMPERMEABILIZZAZIONE E COPERTURA </t>
  </si>
  <si>
    <t>vasca da bagno e rubinetteria compresa demolizione muretti sostegno</t>
  </si>
  <si>
    <t>serramenti</t>
  </si>
  <si>
    <t>FORNITURE E  MONTAGGI SANITARI E RUBINETTERIA ATTACCHI E SIFONI (roca)</t>
  </si>
  <si>
    <t xml:space="preserve">nuove chiave di passo da contatore a sostituzione della dorsale di approvigionamento idrico tubo multistrato 20 mm </t>
  </si>
  <si>
    <t xml:space="preserve">OPERE FINITURE FORNITURE E MONTAGGI </t>
  </si>
  <si>
    <t>RIMOZIONI E DEMOLIZIONI</t>
  </si>
  <si>
    <t>TOTALE OPERE IVA ESCLUSA</t>
  </si>
  <si>
    <t xml:space="preserve">cronoprogramma </t>
  </si>
  <si>
    <t xml:space="preserve">settimanale </t>
  </si>
  <si>
    <t>porzioni d'intonaco  ammalorate in distaccamento controsoffitti muri interni (verificare natura delle crepe in bagno e architravi porte)</t>
  </si>
  <si>
    <t xml:space="preserve">sal </t>
  </si>
  <si>
    <t xml:space="preserve">prima fattura </t>
  </si>
  <si>
    <t>sal  b</t>
  </si>
  <si>
    <t xml:space="preserve">acconto </t>
  </si>
  <si>
    <t>sal  b sconto 8%</t>
  </si>
  <si>
    <t>ROCCALISA VILLA JARDIN 10</t>
  </si>
  <si>
    <t xml:space="preserve">FAMIGLIA CAPELLI CME </t>
  </si>
  <si>
    <t xml:space="preserve">indice prima completamento fase 1  </t>
  </si>
  <si>
    <t>indice prima completamento fase 2</t>
  </si>
  <si>
    <t>data</t>
  </si>
  <si>
    <t>trasferimento</t>
  </si>
  <si>
    <t xml:space="preserve">indice di completamento      fase 1  </t>
  </si>
  <si>
    <t xml:space="preserve">OPERE ESTERNE PISCINA E A VERDE </t>
  </si>
  <si>
    <t>2</t>
  </si>
  <si>
    <t xml:space="preserve">Fornitura e montaggio finestre </t>
  </si>
  <si>
    <t xml:space="preserve">1 Finestra singola 98 cm x 76 cm
1 finestra a doppio vetro 134 cm x 198 cm
2 diapositivi con un foglio che corre 207 cm x 218 cm
3 Finestra a vetro singolo che misura 58 cm x 55 cm
1 Cornice per vetro fisso di 53,5 cm x 251 cm
1 finestra scorrevole con 2 ante che corrono 135 cm x 595 cm
1 finestra scorrevole con 2 ante che corrono 135 cm x 302 cm
1 Cornice per vetro fisso 113 cm x 99 cm
1 Cursore con telo scorrevole e con chiave, 208 cm x 197 cm
1 Cornice per vetro fisso 208 cm x 168 cm
</t>
  </si>
  <si>
    <t>stesura di mano di finitura in stucco fina con garzature localizzate in presenza di cavillature evidenti  ( voce soggetta a variazione in funzione delle richieste della commitenza )</t>
  </si>
  <si>
    <t xml:space="preserve">stesura due mani di pittura interno colore bianco </t>
  </si>
  <si>
    <t>3</t>
  </si>
  <si>
    <t>costruzione basamenti e spallette struttrura cucina, finitura murale dipinto</t>
  </si>
  <si>
    <t>integrazione nuovi punti luce e prese forza sostituzione delle line absolete (verifca in base progetto nuovo impianti )</t>
  </si>
  <si>
    <t>stesura due mani di finitura stabilitura grana fina con garzature localizzate in presenza di cavillature murali. ( voce soggetta a variazione in funzione delle richieste della commitenza e necessità ) adeguata a consuntivo a lavori in corso</t>
  </si>
  <si>
    <t>posa piastrella madagascar pavimenti e rivestimenti interni formato oltre 60 x 60 compresa preparazione (aggrappante) piano di posa e stuccatura cementizia 1 mm compreso di profileria necessaria per bordature in alluminio ( sfrido e scorta inclusi )</t>
  </si>
  <si>
    <t>OPERE A VERDE</t>
  </si>
  <si>
    <t>Fornitura e installazione aria condizionata in pompa di calore trial Junkers 5000 rac 7-2  (un'unica macchina esterna )</t>
  </si>
  <si>
    <t>ml</t>
  </si>
  <si>
    <t>Solare termico  Junkers 300L compreso d'installazione idraulica ed elettrica</t>
  </si>
  <si>
    <t xml:space="preserve">rimozione pavimento nero soggiorno </t>
  </si>
  <si>
    <t xml:space="preserve">ripristrino finitura superfici murarie muretti in pietra a mezzo di sigillatura interstiziale con intonaco fino da esterni colore coordinato esistente.  </t>
  </si>
  <si>
    <t xml:space="preserve">adeguamento e impermeabilizzazione localizzatra zona comignolo per passaggio impianti termosolare e aria condizionata </t>
  </si>
  <si>
    <t>picozzatura localizzata delle pareti interne ammalorate in scrostamento o con presenza di crepe</t>
  </si>
  <si>
    <t>linea alimentazione e sezione a quadro con termico dedicato per impianto solare termico</t>
  </si>
  <si>
    <t>costruzione angolo divano soggiorno in muratura profondità 100 cm  altezza 40 cm (verificare bordo libero con committenete )</t>
  </si>
  <si>
    <t>stesura fissativo bicomponenete sulle superfici dei muri faccia vista per ridurne erosione dato a macchina.</t>
  </si>
  <si>
    <t>top bano master 160 cm</t>
  </si>
  <si>
    <t>top bagno verde e blu  120 cm</t>
  </si>
  <si>
    <t>rimozione e smaltimento top soggiorno</t>
  </si>
  <si>
    <t>TOTALE OPERE A IVA ESCLUSA  in progress</t>
  </si>
  <si>
    <t>aluminio bianco effetto mate  alluminio cortizo, vetro 4 + 4 silence .</t>
  </si>
  <si>
    <t>salvavita - magnetotermico differenziale compreso nuovo supporto esterno ( a tetto )</t>
  </si>
  <si>
    <t>ripristrino finitura superfici murarie esterne a mezzo di doppia mano di intonaco compresa stesura aggrappante e applicazione di rete in vetroresina. Inclusa montaggio e noleggio dei ponteggi per le parti meno accessibili. Inclusa pitturazione da esterni bianca tonalità da scegliere</t>
  </si>
  <si>
    <t>rimozione intonaco - pittura e smaltimento parti ammalorate delle superfici esterne eguita a mano a mezzo di picozzatura e spatola e lavaggio a pressione.</t>
  </si>
  <si>
    <t xml:space="preserve">top camino in iroko 4 cm 
</t>
  </si>
  <si>
    <t xml:space="preserve">top soggiorno iroko 7 cm 
</t>
  </si>
  <si>
    <t>costruzione dorsale muro per mitigazione impianto termosolare compreso di finitura murale lato interno e formazione cordolo cemento armato per base di appoggio.</t>
  </si>
  <si>
    <t>meccanismi e placche laccate bco ls 990 satinato cordinate e all'esistente serie come esistente</t>
  </si>
  <si>
    <t xml:space="preserve">linea alimentazione e sezione a quadro con termico dedicato per bomba calor per piscina </t>
  </si>
  <si>
    <t xml:space="preserve">Fornitura ed installazione elettrodomestici : </t>
  </si>
  <si>
    <t xml:space="preserve">trasporto ed Installazione in opera </t>
  </si>
  <si>
    <t xml:space="preserve">tot parziale cucina </t>
  </si>
  <si>
    <t>impermabilizzazione copertura con pitturazione a doppia mano incrociata di vernice a copertura delle mattonelle in cotto esistenti (incluse opere di stabilizzazione del rivestimento in cotto prima delle opere di impermeabilizzazione )</t>
  </si>
  <si>
    <t xml:space="preserve">adeguamento parete vasca vano basso aperto </t>
  </si>
  <si>
    <t>linea telefonica ed internet</t>
  </si>
  <si>
    <t xml:space="preserve">ripristino strutturale architarve ingresso </t>
  </si>
  <si>
    <t xml:space="preserve">dicembre </t>
  </si>
  <si>
    <t xml:space="preserve">autolivellante sp da 1 a 5 cm per livellante sottofondo camere e bagni soggiorno verificare piani di posa </t>
  </si>
  <si>
    <t>costruzione angolo parete vasca a tutta altezza e spallette lavabo di tre bagni finitura murale e dipinto</t>
  </si>
  <si>
    <t>0.8</t>
  </si>
  <si>
    <t>Formazione struttura cucina :</t>
  </si>
  <si>
    <t xml:space="preserve">Formazione muri di supporto strutturali cucina con finitura murale e pitturazione inclusa </t>
  </si>
  <si>
    <t xml:space="preserve">finitura murale doccia piscina e posa pavimento in pietra coordinato alla pietra coronamento piscina </t>
  </si>
  <si>
    <t xml:space="preserve">OPERE DI RESTAURO PAVIMENTO PATIO E DOCCIA PISCINA </t>
  </si>
  <si>
    <t xml:space="preserve">restauro porte ingresso in legno registrazione e cambio serrature </t>
  </si>
  <si>
    <t xml:space="preserve">quota discarica e trasporto macerie alle discariche </t>
  </si>
  <si>
    <t xml:space="preserve">impermeabilizzazione parete cucina lato frigo a mezzo di tela impermabile </t>
  </si>
  <si>
    <t xml:space="preserve">opere di levigatura trattamento rigenerazione mattonelle in cotto esterne terrazzo camere, scale e terrazzo piscina </t>
  </si>
  <si>
    <t xml:space="preserve">Fornitura microonde zanussi </t>
  </si>
  <si>
    <t xml:space="preserve">Fornitura  cappa T invertita 90 cm zanussi </t>
  </si>
  <si>
    <t>opzione finitura impermeabile lavabile area vasca e frontale cucina a mezzo di resina epossidica trasparente satinata 3 mani completo riposizionamento attuali prese elettriche</t>
  </si>
  <si>
    <t xml:space="preserve">rimozione piatrelle seduta terrazzina mare, riquadratura e finitura con intonaco fino dipinto </t>
  </si>
  <si>
    <t xml:space="preserve">dorsale esterna alimentazione rubinetti esterni e irrigazione </t>
  </si>
  <si>
    <t>impermeabilizzazione tetto veranda con pittura impermebilizzante previa levigatura della superficie lignea opzione 2</t>
  </si>
  <si>
    <t xml:space="preserve">potatura piante per posa termosolare e stesura intonaco e smaltimento alle discariche </t>
  </si>
  <si>
    <t xml:space="preserve">Fornitura placca induzione zanussi 4 fuochi </t>
  </si>
  <si>
    <t>Fornitura Lavello inox teka monovasca</t>
  </si>
  <si>
    <t xml:space="preserve">oneri di smaltimento e trasporto alle discariche </t>
  </si>
  <si>
    <t>linea alimentazione bomba de calor deposito</t>
  </si>
  <si>
    <t xml:space="preserve">posa finitura cucina finitura in resina </t>
  </si>
  <si>
    <t xml:space="preserve">formazione scarico acque piovane terrazza accesso camere e patio piscina </t>
  </si>
  <si>
    <t xml:space="preserve">rivestimento in piastrelle  lato veranda </t>
  </si>
  <si>
    <t xml:space="preserve">talee cactus leucotricha  e rinvaso con cambio terriccio fiorriera ingresso </t>
  </si>
  <si>
    <t xml:space="preserve">impermeabilizzazione interna  parete controterra zona finestrata soggiorno e fascia bassa camera Pia ( a mezzo di guaina ) </t>
  </si>
  <si>
    <t xml:space="preserve">rimozione cordoli ammalorati zona doccia e piastrelle doccia esterna </t>
  </si>
  <si>
    <t xml:space="preserve">restauro porte esterne in legno compresa antina ex spazzarura compresa sostituzione maniglie e serrature </t>
  </si>
  <si>
    <t>Fornitura montaggi e opere opere murarie cucina e carpirnteria legno</t>
  </si>
  <si>
    <t>Fornitura e posa di top cucina porcellanico binaco spessore 1.2 cm comprensivo di fori per piastra induzione e lavabo 3200 x 620 ed instalazione</t>
  </si>
  <si>
    <t xml:space="preserve">fornazione muro di supporto in blocchi cemento spessore 20 cm a mascheramento termo solare intonacato e dipinto solo un lato </t>
  </si>
  <si>
    <t>24/0422</t>
  </si>
  <si>
    <t>sostituzione e posa piastrelle in cotto ammalorate  25 pezzi</t>
  </si>
  <si>
    <t xml:space="preserve">formazione piano cemento muretto esterno lato soggiorno per seduta intonaco e pittura bianco </t>
  </si>
  <si>
    <t xml:space="preserve">quota giorno trasloco movimentazione varie arredo due persone </t>
  </si>
  <si>
    <t xml:space="preserve">trattamneto infestate IBIPLAGAS </t>
  </si>
  <si>
    <t xml:space="preserve">fornitura stendini pvc bianco </t>
  </si>
  <si>
    <t xml:space="preserve">fornitura maniglie porte extra </t>
  </si>
  <si>
    <t xml:space="preserve">rimozione e taglio sabina fronte mare senza smaltimento </t>
  </si>
  <si>
    <t xml:space="preserve">montaggi accessori bagno a corpo per bagno </t>
  </si>
  <si>
    <t xml:space="preserve">fornitura struttura e mensola in acciao satinato sotto bancone cucina </t>
  </si>
  <si>
    <t>saldo al 90%</t>
  </si>
  <si>
    <t>contanti</t>
  </si>
  <si>
    <t>TOTALE OPERAZIONE IVA ESCLUSA  definitivo</t>
  </si>
  <si>
    <t xml:space="preserve">fornitura posa struttura sotto mensola in acciaio inox satinato </t>
  </si>
  <si>
    <t xml:space="preserve">Fornitura sanitaria wc rubinetterie Porcellanosa  </t>
  </si>
  <si>
    <t xml:space="preserve">montaggi nuove lampade faretti bagno master ad incasso </t>
  </si>
  <si>
    <t>punto acqua carico fredda calda e scarico da ripristinare o spostare per lavelli bagno lavello cucina lavastoviglie lavatrice cassette wc , nuove doccie e vasca. Inclusi punti acqua esterni ( da rivedere posizione lavello esterno terrazzino)</t>
  </si>
  <si>
    <t>PROGETTAZIONE DIREZIONE LAVORI IVA ESCLUSA</t>
  </si>
  <si>
    <t xml:space="preserve"> totale pagato</t>
  </si>
  <si>
    <t>bonificati</t>
  </si>
  <si>
    <t xml:space="preserve">da pagare al saldo finale </t>
  </si>
  <si>
    <t>opzione 1</t>
  </si>
  <si>
    <t>opzione 2</t>
  </si>
  <si>
    <t xml:space="preserve">fattura da emettere entro fine anno 2022 iva esclusa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</si>
</sst>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_-* #,##0_-;\-* #,##0_-;_-* \-_-;_-@_-"/>
    <numFmt numFmtId="166" formatCode="_-* #,##0_-;\-* #,##0_-;_-* \-??_-;_-@_-"/>
    <numFmt numFmtId="167" formatCode="_-[$€-2]\ * #,##0.00_-;\-[$€-2]\ * #,##0.00_-;_-[$€-2]\ * &quot;-&quot;??_-;_-@_-"/>
    <numFmt numFmtId="168" formatCode="dd/mm/yy;@"/>
  </numFmts>
  <fonts count="45" x14ac:knownFonts="1">
    <font>
      <sz val="10"/>
      <name val="Arial"/>
      <family val="2"/>
    </font>
    <font>
      <sz val="11"/>
      <color indexed="24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34"/>
      <name val="Calibri"/>
      <family val="2"/>
    </font>
    <font>
      <b/>
      <sz val="11"/>
      <color indexed="63"/>
      <name val="Calibri"/>
      <family val="2"/>
    </font>
    <font>
      <sz val="11"/>
      <color indexed="41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24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b/>
      <i/>
      <sz val="13"/>
      <name val="Arial"/>
      <family val="2"/>
    </font>
    <font>
      <i/>
      <sz val="13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i/>
      <sz val="14"/>
      <name val="Arial"/>
      <family val="2"/>
    </font>
    <font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2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45"/>
      </patternFill>
    </fill>
    <fill>
      <patternFill patternType="solid">
        <fgColor indexed="13"/>
        <bgColor indexed="26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41"/>
        <bgColor indexed="27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52"/>
      </patternFill>
    </fill>
    <fill>
      <patternFill patternType="solid">
        <fgColor indexed="43"/>
        <bgColor indexed="34"/>
      </patternFill>
    </fill>
    <fill>
      <patternFill patternType="solid">
        <fgColor indexed="26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 tint="-9.9978637043366805E-2"/>
        <bgColor indexed="3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0" fontId="7" fillId="22" borderId="0" applyNumberFormat="0" applyBorder="0" applyAlignment="0" applyProtection="0"/>
    <xf numFmtId="0" fontId="23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40" fillId="0" borderId="0"/>
  </cellStyleXfs>
  <cellXfs count="321">
    <xf numFmtId="0" fontId="0" fillId="0" borderId="0" xfId="0"/>
    <xf numFmtId="49" fontId="25" fillId="26" borderId="11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/>
    </xf>
    <xf numFmtId="166" fontId="31" fillId="0" borderId="11" xfId="29" applyNumberFormat="1" applyFont="1" applyFill="1" applyBorder="1" applyAlignment="1">
      <alignment horizontal="center" vertical="center"/>
    </xf>
    <xf numFmtId="164" fontId="21" fillId="0" borderId="11" xfId="31" applyFont="1" applyFill="1" applyBorder="1" applyAlignment="1" applyProtection="1">
      <alignment horizontal="center" vertical="center"/>
    </xf>
    <xf numFmtId="164" fontId="0" fillId="0" borderId="0" xfId="3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3" borderId="0" xfId="0" applyFill="1" applyBorder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6" borderId="16" xfId="0" applyFont="1" applyFill="1" applyBorder="1" applyAlignment="1">
      <alignment horizontal="left" vertical="center"/>
    </xf>
    <xf numFmtId="0" fontId="25" fillId="26" borderId="12" xfId="0" applyFont="1" applyFill="1" applyBorder="1" applyAlignment="1">
      <alignment horizontal="center" vertical="center"/>
    </xf>
    <xf numFmtId="166" fontId="31" fillId="26" borderId="12" xfId="29" applyNumberFormat="1" applyFont="1" applyFill="1" applyBorder="1" applyAlignment="1">
      <alignment horizontal="center" vertical="center"/>
    </xf>
    <xf numFmtId="164" fontId="21" fillId="26" borderId="12" xfId="31" applyFont="1" applyFill="1" applyBorder="1" applyAlignment="1" applyProtection="1">
      <alignment horizontal="center" vertical="center"/>
    </xf>
    <xf numFmtId="164" fontId="21" fillId="26" borderId="10" xfId="31" applyFont="1" applyFill="1" applyBorder="1" applyAlignment="1" applyProtection="1">
      <alignment horizontal="center" vertical="center"/>
    </xf>
    <xf numFmtId="164" fontId="0" fillId="26" borderId="0" xfId="31" applyFont="1" applyFill="1" applyBorder="1" applyAlignment="1" applyProtection="1">
      <alignment horizontal="center" vertical="center"/>
    </xf>
    <xf numFmtId="0" fontId="22" fillId="26" borderId="0" xfId="0" applyFont="1" applyFill="1" applyBorder="1" applyAlignment="1">
      <alignment horizontal="center" vertical="center"/>
    </xf>
    <xf numFmtId="0" fontId="0" fillId="26" borderId="0" xfId="0" applyFont="1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31" fillId="0" borderId="0" xfId="29" applyNumberFormat="1" applyFont="1" applyBorder="1" applyAlignment="1">
      <alignment horizontal="center" vertical="center"/>
    </xf>
    <xf numFmtId="164" fontId="21" fillId="0" borderId="0" xfId="31" applyFont="1" applyFill="1" applyBorder="1" applyAlignment="1" applyProtection="1">
      <alignment horizontal="center" vertical="center"/>
    </xf>
    <xf numFmtId="164" fontId="21" fillId="0" borderId="18" xfId="3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left" vertical="center"/>
    </xf>
    <xf numFmtId="164" fontId="25" fillId="0" borderId="11" xfId="31" applyFont="1" applyFill="1" applyBorder="1" applyAlignment="1" applyProtection="1">
      <alignment horizontal="center" vertical="center"/>
    </xf>
    <xf numFmtId="164" fontId="22" fillId="0" borderId="0" xfId="3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7" fillId="0" borderId="16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166" fontId="31" fillId="0" borderId="12" xfId="29" applyNumberFormat="1" applyFont="1" applyBorder="1" applyAlignment="1">
      <alignment horizontal="center" vertical="center"/>
    </xf>
    <xf numFmtId="164" fontId="21" fillId="0" borderId="12" xfId="31" applyFont="1" applyFill="1" applyBorder="1" applyAlignment="1" applyProtection="1">
      <alignment horizontal="center" vertical="center"/>
    </xf>
    <xf numFmtId="167" fontId="33" fillId="0" borderId="11" xfId="31" applyNumberFormat="1" applyFont="1" applyFill="1" applyBorder="1" applyAlignment="1" applyProtection="1">
      <alignment horizontal="center" vertical="center"/>
    </xf>
    <xf numFmtId="164" fontId="18" fillId="0" borderId="0" xfId="31" applyFont="1" applyFill="1" applyBorder="1" applyAlignment="1" applyProtection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31" fillId="0" borderId="0" xfId="29" applyNumberFormat="1" applyFont="1" applyAlignment="1">
      <alignment horizontal="center" vertical="center"/>
    </xf>
    <xf numFmtId="164" fontId="23" fillId="0" borderId="0" xfId="3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6" fontId="31" fillId="0" borderId="0" xfId="29" applyNumberFormat="1" applyFont="1" applyAlignment="1">
      <alignment horizontal="left" vertical="center"/>
    </xf>
    <xf numFmtId="9" fontId="31" fillId="0" borderId="11" xfId="29" applyNumberFormat="1" applyFont="1" applyFill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6" fontId="31" fillId="0" borderId="0" xfId="29" applyNumberFormat="1" applyFont="1" applyBorder="1" applyAlignment="1">
      <alignment vertical="center"/>
    </xf>
    <xf numFmtId="164" fontId="21" fillId="0" borderId="0" xfId="31" applyFont="1" applyFill="1" applyBorder="1" applyAlignment="1" applyProtection="1">
      <alignment vertical="center"/>
    </xf>
    <xf numFmtId="164" fontId="21" fillId="0" borderId="18" xfId="3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5" fillId="0" borderId="11" xfId="0" applyFont="1" applyFill="1" applyBorder="1" applyAlignment="1">
      <alignment vertical="center"/>
    </xf>
    <xf numFmtId="166" fontId="31" fillId="0" borderId="11" xfId="29" applyNumberFormat="1" applyFont="1" applyFill="1" applyBorder="1" applyAlignment="1">
      <alignment vertical="center"/>
    </xf>
    <xf numFmtId="164" fontId="25" fillId="0" borderId="11" xfId="3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5" fillId="26" borderId="16" xfId="0" applyFont="1" applyFill="1" applyBorder="1" applyAlignment="1">
      <alignment vertical="center"/>
    </xf>
    <xf numFmtId="0" fontId="25" fillId="26" borderId="12" xfId="0" applyFont="1" applyFill="1" applyBorder="1" applyAlignment="1">
      <alignment vertical="center"/>
    </xf>
    <xf numFmtId="166" fontId="31" fillId="26" borderId="12" xfId="29" applyNumberFormat="1" applyFont="1" applyFill="1" applyBorder="1" applyAlignment="1">
      <alignment vertical="center"/>
    </xf>
    <xf numFmtId="164" fontId="21" fillId="26" borderId="12" xfId="31" applyFont="1" applyFill="1" applyBorder="1" applyAlignment="1" applyProtection="1">
      <alignment vertical="center"/>
    </xf>
    <xf numFmtId="164" fontId="21" fillId="26" borderId="10" xfId="31" applyFont="1" applyFill="1" applyBorder="1" applyAlignment="1" applyProtection="1">
      <alignment vertical="center"/>
    </xf>
    <xf numFmtId="0" fontId="0" fillId="26" borderId="0" xfId="0" applyFill="1" applyBorder="1" applyAlignment="1">
      <alignment vertical="center"/>
    </xf>
    <xf numFmtId="0" fontId="0" fillId="26" borderId="0" xfId="0" applyFill="1" applyAlignment="1">
      <alignment vertical="center"/>
    </xf>
    <xf numFmtId="0" fontId="31" fillId="0" borderId="11" xfId="0" applyFont="1" applyFill="1" applyBorder="1" applyAlignment="1">
      <alignment vertical="center"/>
    </xf>
    <xf numFmtId="0" fontId="31" fillId="0" borderId="11" xfId="0" applyFont="1" applyFill="1" applyBorder="1" applyAlignment="1">
      <alignment horizontal="justify" vertical="center" wrapText="1"/>
    </xf>
    <xf numFmtId="164" fontId="31" fillId="0" borderId="11" xfId="31" applyFont="1" applyFill="1" applyBorder="1" applyAlignment="1" applyProtection="1">
      <alignment vertical="center"/>
    </xf>
    <xf numFmtId="164" fontId="21" fillId="0" borderId="11" xfId="31" applyFont="1" applyFill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Border="1" applyAlignment="1">
      <alignment horizontal="center" vertical="center"/>
    </xf>
    <xf numFmtId="0" fontId="31" fillId="23" borderId="0" xfId="0" applyFont="1" applyFill="1" applyAlignment="1">
      <alignment vertical="center"/>
    </xf>
    <xf numFmtId="0" fontId="21" fillId="0" borderId="11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66" fontId="31" fillId="0" borderId="12" xfId="29" applyNumberFormat="1" applyFont="1" applyBorder="1" applyAlignment="1">
      <alignment vertical="center"/>
    </xf>
    <xf numFmtId="164" fontId="21" fillId="0" borderId="12" xfId="31" applyFont="1" applyFill="1" applyBorder="1" applyAlignment="1" applyProtection="1">
      <alignment vertical="center"/>
    </xf>
    <xf numFmtId="0" fontId="20" fillId="0" borderId="0" xfId="0" applyFont="1" applyAlignment="1">
      <alignment vertical="center"/>
    </xf>
    <xf numFmtId="166" fontId="31" fillId="0" borderId="0" xfId="29" applyNumberFormat="1" applyFont="1" applyAlignment="1">
      <alignment vertical="center"/>
    </xf>
    <xf numFmtId="164" fontId="23" fillId="0" borderId="0" xfId="3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26" fillId="25" borderId="14" xfId="3" applyNumberFormat="1" applyFont="1" applyFill="1" applyBorder="1" applyAlignment="1" applyProtection="1">
      <alignment vertical="center"/>
    </xf>
    <xf numFmtId="0" fontId="27" fillId="25" borderId="14" xfId="3" applyNumberFormat="1" applyFont="1" applyFill="1" applyBorder="1" applyAlignment="1" applyProtection="1">
      <alignment vertical="center"/>
    </xf>
    <xf numFmtId="0" fontId="27" fillId="25" borderId="14" xfId="3" applyNumberFormat="1" applyFont="1" applyFill="1" applyBorder="1" applyAlignment="1" applyProtection="1">
      <alignment horizontal="center" vertical="center"/>
    </xf>
    <xf numFmtId="0" fontId="27" fillId="25" borderId="14" xfId="3" applyNumberFormat="1" applyFont="1" applyFill="1" applyBorder="1" applyAlignment="1" applyProtection="1">
      <alignment vertical="center" wrapText="1"/>
    </xf>
    <xf numFmtId="4" fontId="27" fillId="25" borderId="14" xfId="3" applyNumberFormat="1" applyFont="1" applyFill="1" applyBorder="1" applyAlignment="1" applyProtection="1">
      <alignment horizontal="center" vertical="center" wrapText="1"/>
    </xf>
    <xf numFmtId="0" fontId="0" fillId="24" borderId="0" xfId="0" applyFont="1" applyFill="1" applyAlignment="1">
      <alignment vertical="center"/>
    </xf>
    <xf numFmtId="49" fontId="21" fillId="0" borderId="13" xfId="0" applyNumberFormat="1" applyFont="1" applyFill="1" applyBorder="1" applyAlignment="1">
      <alignment vertical="center"/>
    </xf>
    <xf numFmtId="0" fontId="0" fillId="0" borderId="14" xfId="0" applyNumberFormat="1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164" fontId="23" fillId="0" borderId="12" xfId="30" applyFill="1" applyBorder="1" applyAlignment="1" applyProtection="1">
      <alignment vertical="center"/>
    </xf>
    <xf numFmtId="164" fontId="36" fillId="0" borderId="12" xfId="3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26" fillId="25" borderId="0" xfId="3" applyNumberFormat="1" applyFont="1" applyFill="1" applyBorder="1" applyAlignment="1" applyProtection="1">
      <alignment vertical="center"/>
    </xf>
    <xf numFmtId="0" fontId="27" fillId="25" borderId="0" xfId="3" applyNumberFormat="1" applyFont="1" applyFill="1" applyBorder="1" applyAlignment="1" applyProtection="1">
      <alignment vertical="center"/>
    </xf>
    <xf numFmtId="0" fontId="27" fillId="25" borderId="0" xfId="3" applyNumberFormat="1" applyFont="1" applyFill="1" applyBorder="1" applyAlignment="1" applyProtection="1">
      <alignment horizontal="center" vertical="center"/>
    </xf>
    <xf numFmtId="0" fontId="27" fillId="25" borderId="0" xfId="3" applyNumberFormat="1" applyFont="1" applyFill="1" applyBorder="1" applyAlignment="1" applyProtection="1">
      <alignment vertical="center" wrapText="1"/>
    </xf>
    <xf numFmtId="4" fontId="27" fillId="25" borderId="0" xfId="3" applyNumberFormat="1" applyFont="1" applyFill="1" applyBorder="1" applyAlignment="1" applyProtection="1">
      <alignment horizontal="center" vertical="center" wrapText="1"/>
    </xf>
    <xf numFmtId="4" fontId="20" fillId="0" borderId="24" xfId="0" applyNumberFormat="1" applyFont="1" applyFill="1" applyBorder="1" applyAlignment="1">
      <alignment horizontal="center" vertical="center" wrapText="1"/>
    </xf>
    <xf numFmtId="4" fontId="20" fillId="0" borderId="21" xfId="0" applyNumberFormat="1" applyFont="1" applyFill="1" applyBorder="1" applyAlignment="1">
      <alignment horizontal="center" vertical="center" wrapText="1"/>
    </xf>
    <xf numFmtId="10" fontId="0" fillId="0" borderId="21" xfId="30" applyNumberFormat="1" applyFont="1" applyFill="1" applyBorder="1" applyAlignment="1" applyProtection="1">
      <alignment vertical="center"/>
    </xf>
    <xf numFmtId="4" fontId="20" fillId="0" borderId="26" xfId="0" applyNumberFormat="1" applyFont="1" applyFill="1" applyBorder="1" applyAlignment="1">
      <alignment horizontal="center" vertical="center" wrapText="1"/>
    </xf>
    <xf numFmtId="4" fontId="39" fillId="0" borderId="27" xfId="0" applyNumberFormat="1" applyFont="1" applyFill="1" applyBorder="1" applyAlignment="1">
      <alignment horizontal="center" vertical="center" wrapText="1"/>
    </xf>
    <xf numFmtId="10" fontId="0" fillId="0" borderId="27" xfId="30" applyNumberFormat="1" applyFont="1" applyFill="1" applyBorder="1" applyAlignment="1" applyProtection="1">
      <alignment vertical="center"/>
    </xf>
    <xf numFmtId="49" fontId="21" fillId="0" borderId="21" xfId="0" applyNumberFormat="1" applyFont="1" applyFill="1" applyBorder="1" applyAlignment="1">
      <alignment vertical="center"/>
    </xf>
    <xf numFmtId="164" fontId="23" fillId="0" borderId="21" xfId="30" applyFill="1" applyBorder="1" applyAlignment="1" applyProtection="1">
      <alignment vertical="center"/>
    </xf>
    <xf numFmtId="0" fontId="26" fillId="0" borderId="0" xfId="3" applyNumberFormat="1" applyFont="1" applyFill="1" applyBorder="1" applyAlignment="1" applyProtection="1">
      <alignment vertical="center"/>
    </xf>
    <xf numFmtId="0" fontId="27" fillId="0" borderId="0" xfId="3" applyNumberFormat="1" applyFont="1" applyFill="1" applyBorder="1" applyAlignment="1" applyProtection="1">
      <alignment vertical="center"/>
    </xf>
    <xf numFmtId="0" fontId="27" fillId="0" borderId="0" xfId="3" applyNumberFormat="1" applyFont="1" applyFill="1" applyBorder="1" applyAlignment="1" applyProtection="1">
      <alignment horizontal="center" vertical="center"/>
    </xf>
    <xf numFmtId="0" fontId="27" fillId="0" borderId="0" xfId="3" applyNumberFormat="1" applyFont="1" applyFill="1" applyBorder="1" applyAlignment="1" applyProtection="1">
      <alignment vertical="center" wrapText="1"/>
    </xf>
    <xf numFmtId="4" fontId="27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vertical="center"/>
    </xf>
    <xf numFmtId="49" fontId="24" fillId="0" borderId="23" xfId="0" applyNumberFormat="1" applyFont="1" applyFill="1" applyBorder="1" applyAlignment="1">
      <alignment horizontal="center" vertical="center"/>
    </xf>
    <xf numFmtId="49" fontId="24" fillId="0" borderId="28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vertical="center"/>
    </xf>
    <xf numFmtId="0" fontId="30" fillId="0" borderId="29" xfId="0" applyFont="1" applyFill="1" applyBorder="1" applyAlignment="1">
      <alignment horizontal="left" vertical="center"/>
    </xf>
    <xf numFmtId="4" fontId="28" fillId="0" borderId="29" xfId="0" applyNumberFormat="1" applyFont="1" applyFill="1" applyBorder="1" applyAlignment="1">
      <alignment horizontal="center" vertical="center" wrapText="1"/>
    </xf>
    <xf numFmtId="4" fontId="28" fillId="0" borderId="29" xfId="0" applyNumberFormat="1" applyFont="1" applyFill="1" applyBorder="1" applyAlignment="1">
      <alignment vertical="center" wrapText="1"/>
    </xf>
    <xf numFmtId="2" fontId="29" fillId="0" borderId="29" xfId="0" applyNumberFormat="1" applyFont="1" applyFill="1" applyBorder="1" applyAlignment="1">
      <alignment vertical="center"/>
    </xf>
    <xf numFmtId="0" fontId="29" fillId="0" borderId="29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167" fontId="0" fillId="0" borderId="0" xfId="0" applyNumberFormat="1" applyFont="1" applyFill="1" applyAlignment="1">
      <alignment horizontal="right" vertical="center"/>
    </xf>
    <xf numFmtId="164" fontId="22" fillId="24" borderId="0" xfId="31" applyFont="1" applyFill="1" applyBorder="1" applyAlignment="1" applyProtection="1">
      <alignment horizontal="center" vertical="center"/>
    </xf>
    <xf numFmtId="164" fontId="0" fillId="26" borderId="21" xfId="31" applyFont="1" applyFill="1" applyBorder="1" applyAlignment="1" applyProtection="1">
      <alignment horizontal="center" vertical="center"/>
    </xf>
    <xf numFmtId="0" fontId="34" fillId="0" borderId="27" xfId="0" applyFont="1" applyFill="1" applyBorder="1" applyAlignment="1">
      <alignment vertical="center"/>
    </xf>
    <xf numFmtId="0" fontId="19" fillId="0" borderId="31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164" fontId="0" fillId="26" borderId="31" xfId="31" applyFont="1" applyFill="1" applyBorder="1" applyAlignment="1" applyProtection="1">
      <alignment horizontal="center" vertical="center"/>
    </xf>
    <xf numFmtId="164" fontId="0" fillId="0" borderId="31" xfId="31" applyFont="1" applyFill="1" applyBorder="1" applyAlignment="1" applyProtection="1">
      <alignment horizontal="center" vertical="center"/>
    </xf>
    <xf numFmtId="164" fontId="0" fillId="24" borderId="32" xfId="31" applyFont="1" applyFill="1" applyBorder="1" applyAlignment="1" applyProtection="1">
      <alignment horizontal="center" vertical="center"/>
    </xf>
    <xf numFmtId="164" fontId="18" fillId="24" borderId="0" xfId="31" applyFont="1" applyFill="1" applyBorder="1" applyAlignment="1" applyProtection="1">
      <alignment horizontal="center" vertical="center"/>
    </xf>
    <xf numFmtId="0" fontId="25" fillId="0" borderId="16" xfId="0" applyFont="1" applyBorder="1" applyAlignment="1">
      <alignment horizontal="center" vertical="center"/>
    </xf>
    <xf numFmtId="164" fontId="21" fillId="0" borderId="16" xfId="31" applyFont="1" applyFill="1" applyBorder="1" applyAlignment="1" applyProtection="1">
      <alignment horizontal="center" vertical="center"/>
    </xf>
    <xf numFmtId="164" fontId="25" fillId="0" borderId="16" xfId="31" applyFont="1" applyFill="1" applyBorder="1" applyAlignment="1" applyProtection="1">
      <alignment horizontal="center" vertical="center"/>
    </xf>
    <xf numFmtId="167" fontId="33" fillId="0" borderId="16" xfId="31" applyNumberFormat="1" applyFont="1" applyFill="1" applyBorder="1" applyAlignment="1" applyProtection="1">
      <alignment horizontal="center" vertical="center"/>
    </xf>
    <xf numFmtId="164" fontId="22" fillId="0" borderId="31" xfId="31" applyFont="1" applyFill="1" applyBorder="1" applyAlignment="1" applyProtection="1">
      <alignment horizontal="center" vertical="center"/>
    </xf>
    <xf numFmtId="164" fontId="18" fillId="24" borderId="32" xfId="31" applyFont="1" applyFill="1" applyBorder="1" applyAlignment="1" applyProtection="1">
      <alignment horizontal="center" vertical="center"/>
    </xf>
    <xf numFmtId="164" fontId="0" fillId="26" borderId="32" xfId="31" applyFont="1" applyFill="1" applyBorder="1" applyAlignment="1" applyProtection="1">
      <alignment horizontal="center" vertical="center"/>
    </xf>
    <xf numFmtId="164" fontId="23" fillId="0" borderId="31" xfId="31" applyFill="1" applyBorder="1" applyAlignment="1" applyProtection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4" fillId="0" borderId="33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64" fontId="0" fillId="26" borderId="24" xfId="31" applyFont="1" applyFill="1" applyBorder="1" applyAlignment="1" applyProtection="1">
      <alignment horizontal="center" vertical="center"/>
    </xf>
    <xf numFmtId="164" fontId="23" fillId="24" borderId="24" xfId="31" applyFill="1" applyBorder="1" applyAlignment="1" applyProtection="1">
      <alignment horizontal="center" vertical="center"/>
    </xf>
    <xf numFmtId="164" fontId="23" fillId="24" borderId="21" xfId="31" applyFill="1" applyBorder="1" applyAlignment="1" applyProtection="1">
      <alignment horizontal="center" vertical="center"/>
    </xf>
    <xf numFmtId="49" fontId="25" fillId="24" borderId="39" xfId="3" applyNumberFormat="1" applyFont="1" applyFill="1" applyBorder="1" applyAlignment="1" applyProtection="1">
      <alignment horizontal="center" vertical="center"/>
    </xf>
    <xf numFmtId="167" fontId="27" fillId="25" borderId="40" xfId="3" applyNumberFormat="1" applyFont="1" applyFill="1" applyBorder="1" applyAlignment="1" applyProtection="1">
      <alignment horizontal="right" vertical="center" wrapText="1"/>
    </xf>
    <xf numFmtId="49" fontId="21" fillId="0" borderId="41" xfId="0" applyNumberFormat="1" applyFont="1" applyFill="1" applyBorder="1" applyAlignment="1">
      <alignment horizontal="center" vertical="center"/>
    </xf>
    <xf numFmtId="167" fontId="18" fillId="0" borderId="42" xfId="0" applyNumberFormat="1" applyFont="1" applyFill="1" applyBorder="1" applyAlignment="1">
      <alignment horizontal="right" vertical="center" wrapText="1"/>
    </xf>
    <xf numFmtId="49" fontId="25" fillId="24" borderId="43" xfId="3" applyNumberFormat="1" applyFont="1" applyFill="1" applyBorder="1" applyAlignment="1" applyProtection="1">
      <alignment horizontal="center" vertical="center"/>
    </xf>
    <xf numFmtId="167" fontId="27" fillId="25" borderId="30" xfId="3" applyNumberFormat="1" applyFont="1" applyFill="1" applyBorder="1" applyAlignment="1" applyProtection="1">
      <alignment horizontal="right" vertical="center" wrapText="1"/>
    </xf>
    <xf numFmtId="167" fontId="18" fillId="0" borderId="42" xfId="0" applyNumberFormat="1" applyFont="1" applyFill="1" applyBorder="1" applyAlignment="1">
      <alignment horizontal="center" vertical="center" wrapText="1"/>
    </xf>
    <xf numFmtId="49" fontId="25" fillId="24" borderId="44" xfId="3" applyNumberFormat="1" applyFont="1" applyFill="1" applyBorder="1" applyAlignment="1" applyProtection="1">
      <alignment horizontal="center" vertical="center"/>
    </xf>
    <xf numFmtId="49" fontId="21" fillId="0" borderId="37" xfId="0" applyNumberFormat="1" applyFont="1" applyFill="1" applyBorder="1" applyAlignment="1">
      <alignment horizontal="center" vertical="center"/>
    </xf>
    <xf numFmtId="49" fontId="25" fillId="0" borderId="43" xfId="3" applyNumberFormat="1" applyFont="1" applyFill="1" applyBorder="1" applyAlignment="1" applyProtection="1">
      <alignment horizontal="center" vertical="center"/>
    </xf>
    <xf numFmtId="49" fontId="24" fillId="0" borderId="37" xfId="0" applyNumberFormat="1" applyFont="1" applyFill="1" applyBorder="1" applyAlignment="1">
      <alignment horizontal="center" vertical="center"/>
    </xf>
    <xf numFmtId="168" fontId="34" fillId="0" borderId="27" xfId="0" applyNumberFormat="1" applyFont="1" applyFill="1" applyBorder="1" applyAlignment="1">
      <alignment vertical="center"/>
    </xf>
    <xf numFmtId="168" fontId="19" fillId="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horizontal="center" vertical="center"/>
    </xf>
    <xf numFmtId="168" fontId="0" fillId="0" borderId="31" xfId="31" applyNumberFormat="1" applyFont="1" applyFill="1" applyBorder="1" applyAlignment="1" applyProtection="1">
      <alignment horizontal="center" vertical="center"/>
    </xf>
    <xf numFmtId="168" fontId="0" fillId="0" borderId="32" xfId="31" applyNumberFormat="1" applyFont="1" applyFill="1" applyBorder="1" applyAlignment="1" applyProtection="1">
      <alignment horizontal="center" vertical="center"/>
    </xf>
    <xf numFmtId="168" fontId="0" fillId="0" borderId="0" xfId="31" applyNumberFormat="1" applyFont="1" applyFill="1" applyBorder="1" applyAlignment="1" applyProtection="1">
      <alignment horizontal="center" vertical="center"/>
    </xf>
    <xf numFmtId="168" fontId="18" fillId="0" borderId="0" xfId="31" applyNumberFormat="1" applyFont="1" applyFill="1" applyBorder="1" applyAlignment="1" applyProtection="1">
      <alignment horizontal="center" vertical="center"/>
    </xf>
    <xf numFmtId="168" fontId="23" fillId="0" borderId="0" xfId="31" applyNumberFormat="1" applyFill="1" applyBorder="1" applyAlignment="1" applyProtection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 wrapText="1"/>
    </xf>
    <xf numFmtId="166" fontId="32" fillId="0" borderId="11" xfId="29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left" vertical="center" wrapText="1"/>
    </xf>
    <xf numFmtId="164" fontId="18" fillId="0" borderId="12" xfId="31" applyFont="1" applyFill="1" applyBorder="1" applyAlignment="1" applyProtection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164" fontId="23" fillId="0" borderId="31" xfId="31" applyFont="1" applyFill="1" applyBorder="1" applyAlignment="1" applyProtection="1">
      <alignment horizontal="center" vertical="center"/>
    </xf>
    <xf numFmtId="164" fontId="23" fillId="0" borderId="0" xfId="3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3" borderId="0" xfId="0" applyFont="1" applyFill="1" applyBorder="1" applyAlignment="1">
      <alignment horizontal="center" vertical="center"/>
    </xf>
    <xf numFmtId="0" fontId="0" fillId="23" borderId="0" xfId="0" applyFont="1" applyFill="1" applyAlignment="1">
      <alignment horizontal="center" vertical="center"/>
    </xf>
    <xf numFmtId="0" fontId="31" fillId="0" borderId="52" xfId="0" applyFont="1" applyFill="1" applyBorder="1" applyAlignment="1">
      <alignment horizontal="left" vertical="center" wrapText="1"/>
    </xf>
    <xf numFmtId="0" fontId="21" fillId="0" borderId="52" xfId="0" applyFont="1" applyFill="1" applyBorder="1" applyAlignment="1">
      <alignment horizontal="center" vertical="center"/>
    </xf>
    <xf numFmtId="166" fontId="31" fillId="0" borderId="52" xfId="29" applyNumberFormat="1" applyFont="1" applyFill="1" applyBorder="1" applyAlignment="1">
      <alignment horizontal="center" vertical="center"/>
    </xf>
    <xf numFmtId="164" fontId="21" fillId="0" borderId="52" xfId="31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vertical="center" wrapText="1"/>
    </xf>
    <xf numFmtId="0" fontId="42" fillId="0" borderId="11" xfId="0" applyFont="1" applyFill="1" applyBorder="1" applyAlignment="1">
      <alignment horizontal="left" vertical="center" wrapText="1"/>
    </xf>
    <xf numFmtId="166" fontId="42" fillId="0" borderId="11" xfId="29" applyNumberFormat="1" applyFont="1" applyFill="1" applyBorder="1" applyAlignment="1">
      <alignment horizontal="center" vertical="center"/>
    </xf>
    <xf numFmtId="164" fontId="41" fillId="0" borderId="11" xfId="31" applyFont="1" applyFill="1" applyBorder="1" applyAlignment="1" applyProtection="1">
      <alignment horizontal="center" vertical="center"/>
    </xf>
    <xf numFmtId="0" fontId="31" fillId="0" borderId="52" xfId="0" applyFont="1" applyFill="1" applyBorder="1" applyAlignment="1">
      <alignment horizontal="justify" vertical="center" wrapText="1"/>
    </xf>
    <xf numFmtId="0" fontId="35" fillId="0" borderId="56" xfId="0" applyFont="1" applyFill="1" applyBorder="1" applyAlignment="1">
      <alignment vertical="center"/>
    </xf>
    <xf numFmtId="0" fontId="31" fillId="0" borderId="52" xfId="0" applyFont="1" applyFill="1" applyBorder="1" applyAlignment="1">
      <alignment vertical="center"/>
    </xf>
    <xf numFmtId="164" fontId="31" fillId="0" borderId="52" xfId="31" applyFont="1" applyFill="1" applyBorder="1" applyAlignment="1" applyProtection="1">
      <alignment vertical="center"/>
    </xf>
    <xf numFmtId="164" fontId="21" fillId="0" borderId="52" xfId="31" applyFont="1" applyFill="1" applyBorder="1" applyAlignment="1" applyProtection="1">
      <alignment vertical="center"/>
    </xf>
    <xf numFmtId="164" fontId="43" fillId="0" borderId="0" xfId="31" applyFont="1" applyFill="1" applyBorder="1" applyAlignment="1" applyProtection="1">
      <alignment horizontal="center" vertical="center"/>
    </xf>
    <xf numFmtId="164" fontId="43" fillId="0" borderId="31" xfId="31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23" borderId="0" xfId="0" applyFont="1" applyFill="1" applyBorder="1" applyAlignment="1">
      <alignment horizontal="center" vertical="center"/>
    </xf>
    <xf numFmtId="0" fontId="43" fillId="23" borderId="0" xfId="0" applyFont="1" applyFill="1" applyAlignment="1">
      <alignment horizontal="center" vertical="center"/>
    </xf>
    <xf numFmtId="0" fontId="31" fillId="0" borderId="21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center" vertical="center"/>
    </xf>
    <xf numFmtId="166" fontId="31" fillId="0" borderId="21" xfId="29" applyNumberFormat="1" applyFont="1" applyFill="1" applyBorder="1" applyAlignment="1">
      <alignment horizontal="center" vertical="center"/>
    </xf>
    <xf numFmtId="164" fontId="21" fillId="0" borderId="21" xfId="31" applyFont="1" applyFill="1" applyBorder="1" applyAlignment="1" applyProtection="1">
      <alignment horizontal="center" vertical="center"/>
    </xf>
    <xf numFmtId="0" fontId="31" fillId="0" borderId="52" xfId="0" applyFont="1" applyFill="1" applyBorder="1" applyAlignment="1">
      <alignment horizontal="center" vertical="center" wrapText="1"/>
    </xf>
    <xf numFmtId="166" fontId="31" fillId="0" borderId="52" xfId="29" applyNumberFormat="1" applyFont="1" applyFill="1" applyBorder="1" applyAlignment="1">
      <alignment horizontal="right" vertical="center"/>
    </xf>
    <xf numFmtId="0" fontId="31" fillId="0" borderId="52" xfId="0" applyFont="1" applyFill="1" applyBorder="1" applyAlignment="1">
      <alignment horizontal="right" vertical="center" wrapText="1"/>
    </xf>
    <xf numFmtId="164" fontId="43" fillId="0" borderId="57" xfId="31" applyFont="1" applyFill="1" applyBorder="1" applyAlignment="1" applyProtection="1">
      <alignment horizontal="center" vertical="center"/>
    </xf>
    <xf numFmtId="168" fontId="43" fillId="0" borderId="58" xfId="31" applyNumberFormat="1" applyFont="1" applyFill="1" applyBorder="1" applyAlignment="1" applyProtection="1">
      <alignment horizontal="center" vertical="center"/>
    </xf>
    <xf numFmtId="168" fontId="43" fillId="0" borderId="59" xfId="31" applyNumberFormat="1" applyFont="1" applyFill="1" applyBorder="1" applyAlignment="1" applyProtection="1">
      <alignment horizontal="center" vertical="center"/>
    </xf>
    <xf numFmtId="164" fontId="0" fillId="0" borderId="57" xfId="31" applyFont="1" applyFill="1" applyBorder="1" applyAlignment="1" applyProtection="1">
      <alignment horizontal="center" vertical="center"/>
    </xf>
    <xf numFmtId="168" fontId="0" fillId="0" borderId="58" xfId="31" applyNumberFormat="1" applyFont="1" applyFill="1" applyBorder="1" applyAlignment="1" applyProtection="1">
      <alignment horizontal="center" vertical="center"/>
    </xf>
    <xf numFmtId="168" fontId="0" fillId="0" borderId="59" xfId="31" applyNumberFormat="1" applyFont="1" applyFill="1" applyBorder="1" applyAlignment="1" applyProtection="1">
      <alignment horizontal="center" vertical="center"/>
    </xf>
    <xf numFmtId="164" fontId="23" fillId="0" borderId="60" xfId="31" applyFont="1" applyFill="1" applyBorder="1" applyAlignment="1" applyProtection="1">
      <alignment horizontal="center" vertical="center"/>
    </xf>
    <xf numFmtId="168" fontId="23" fillId="0" borderId="61" xfId="31" applyNumberFormat="1" applyFont="1" applyFill="1" applyBorder="1" applyAlignment="1" applyProtection="1">
      <alignment horizontal="center" vertical="center"/>
    </xf>
    <xf numFmtId="0" fontId="31" fillId="0" borderId="62" xfId="0" applyFont="1" applyFill="1" applyBorder="1" applyAlignment="1">
      <alignment horizontal="justify" vertical="center" wrapText="1"/>
    </xf>
    <xf numFmtId="0" fontId="31" fillId="0" borderId="62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>
      <alignment horizontal="right" vertical="center" wrapText="1"/>
    </xf>
    <xf numFmtId="164" fontId="21" fillId="0" borderId="62" xfId="31" applyFont="1" applyFill="1" applyBorder="1" applyAlignment="1" applyProtection="1">
      <alignment vertical="center"/>
    </xf>
    <xf numFmtId="167" fontId="38" fillId="0" borderId="0" xfId="0" applyNumberFormat="1" applyFont="1" applyFill="1" applyBorder="1" applyAlignment="1">
      <alignment horizontal="right" vertical="center" wrapText="1"/>
    </xf>
    <xf numFmtId="164" fontId="0" fillId="0" borderId="26" xfId="31" applyFont="1" applyFill="1" applyBorder="1" applyAlignment="1" applyProtection="1">
      <alignment horizontal="center" vertical="center"/>
    </xf>
    <xf numFmtId="164" fontId="0" fillId="0" borderId="63" xfId="31" applyFont="1" applyFill="1" applyBorder="1" applyAlignment="1" applyProtection="1">
      <alignment horizontal="center" vertical="center"/>
    </xf>
    <xf numFmtId="164" fontId="0" fillId="0" borderId="64" xfId="31" applyFont="1" applyFill="1" applyBorder="1" applyAlignment="1" applyProtection="1">
      <alignment horizontal="center" vertical="center"/>
    </xf>
    <xf numFmtId="164" fontId="0" fillId="0" borderId="65" xfId="31" applyFont="1" applyFill="1" applyBorder="1" applyAlignment="1" applyProtection="1">
      <alignment horizontal="center" vertical="center"/>
    </xf>
    <xf numFmtId="168" fontId="0" fillId="0" borderId="27" xfId="31" applyNumberFormat="1" applyFont="1" applyFill="1" applyBorder="1" applyAlignment="1" applyProtection="1">
      <alignment horizontal="center" vertical="center"/>
    </xf>
    <xf numFmtId="0" fontId="18" fillId="0" borderId="21" xfId="9" applyNumberFormat="1" applyFont="1" applyFill="1" applyBorder="1" applyAlignment="1" applyProtection="1">
      <alignment horizontal="center" vertical="center"/>
    </xf>
    <xf numFmtId="0" fontId="18" fillId="0" borderId="24" xfId="9" applyNumberFormat="1" applyFont="1" applyFill="1" applyBorder="1" applyAlignment="1" applyProtection="1">
      <alignment horizontal="center" vertical="center"/>
    </xf>
    <xf numFmtId="0" fontId="33" fillId="0" borderId="21" xfId="9" applyNumberFormat="1" applyFont="1" applyFill="1" applyBorder="1" applyAlignment="1" applyProtection="1">
      <alignment horizontal="center" vertical="center" wrapText="1"/>
    </xf>
    <xf numFmtId="0" fontId="33" fillId="0" borderId="24" xfId="9" applyNumberFormat="1" applyFont="1" applyFill="1" applyBorder="1" applyAlignment="1" applyProtection="1">
      <alignment horizontal="center" vertical="center" wrapText="1"/>
    </xf>
    <xf numFmtId="164" fontId="25" fillId="0" borderId="53" xfId="0" applyNumberFormat="1" applyFont="1" applyFill="1" applyBorder="1" applyAlignment="1">
      <alignment horizontal="center" vertical="center"/>
    </xf>
    <xf numFmtId="164" fontId="25" fillId="0" borderId="54" xfId="0" applyNumberFormat="1" applyFont="1" applyFill="1" applyBorder="1" applyAlignment="1">
      <alignment horizontal="center" vertical="center"/>
    </xf>
    <xf numFmtId="164" fontId="25" fillId="0" borderId="55" xfId="0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27" fillId="25" borderId="12" xfId="3" applyNumberFormat="1" applyFont="1" applyFill="1" applyBorder="1" applyAlignment="1" applyProtection="1">
      <alignment horizontal="left" vertical="center"/>
    </xf>
    <xf numFmtId="0" fontId="33" fillId="0" borderId="34" xfId="9" applyNumberFormat="1" applyFont="1" applyFill="1" applyBorder="1" applyAlignment="1" applyProtection="1">
      <alignment horizontal="center" vertical="center" wrapText="1"/>
    </xf>
    <xf numFmtId="0" fontId="33" fillId="0" borderId="35" xfId="9" applyNumberFormat="1" applyFont="1" applyFill="1" applyBorder="1" applyAlignment="1" applyProtection="1">
      <alignment horizontal="center" vertical="center" wrapText="1"/>
    </xf>
    <xf numFmtId="0" fontId="33" fillId="0" borderId="36" xfId="9" applyNumberFormat="1" applyFont="1" applyFill="1" applyBorder="1" applyAlignment="1" applyProtection="1">
      <alignment horizontal="center" vertical="center" wrapText="1"/>
    </xf>
    <xf numFmtId="0" fontId="18" fillId="0" borderId="37" xfId="9" applyNumberFormat="1" applyFont="1" applyFill="1" applyBorder="1" applyAlignment="1" applyProtection="1">
      <alignment horizontal="center" vertical="center"/>
    </xf>
    <xf numFmtId="0" fontId="18" fillId="0" borderId="38" xfId="9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164" fontId="44" fillId="0" borderId="45" xfId="31" applyFont="1" applyFill="1" applyBorder="1" applyAlignment="1" applyProtection="1">
      <alignment horizontal="center" vertical="center"/>
    </xf>
    <xf numFmtId="164" fontId="44" fillId="0" borderId="46" xfId="31" applyFont="1" applyFill="1" applyBorder="1" applyAlignment="1" applyProtection="1">
      <alignment horizontal="center" vertical="center"/>
    </xf>
    <xf numFmtId="164" fontId="44" fillId="0" borderId="23" xfId="31" applyFont="1" applyFill="1" applyBorder="1" applyAlignment="1" applyProtection="1">
      <alignment horizontal="center" vertical="center"/>
    </xf>
    <xf numFmtId="164" fontId="44" fillId="0" borderId="30" xfId="31" applyFont="1" applyFill="1" applyBorder="1" applyAlignment="1" applyProtection="1">
      <alignment horizontal="center" vertical="center"/>
    </xf>
    <xf numFmtId="164" fontId="44" fillId="0" borderId="47" xfId="31" applyFont="1" applyFill="1" applyBorder="1" applyAlignment="1" applyProtection="1">
      <alignment horizontal="center" vertical="center"/>
    </xf>
    <xf numFmtId="164" fontId="44" fillId="0" borderId="48" xfId="31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4" fontId="28" fillId="0" borderId="24" xfId="0" applyNumberFormat="1" applyFont="1" applyFill="1" applyBorder="1" applyAlignment="1">
      <alignment horizontal="center" vertical="center" wrapText="1"/>
    </xf>
    <xf numFmtId="4" fontId="28" fillId="0" borderId="22" xfId="0" applyNumberFormat="1" applyFont="1" applyFill="1" applyBorder="1" applyAlignment="1">
      <alignment horizontal="center" vertical="center" wrapText="1"/>
    </xf>
    <xf numFmtId="4" fontId="28" fillId="0" borderId="25" xfId="0" applyNumberFormat="1" applyFont="1" applyFill="1" applyBorder="1" applyAlignment="1">
      <alignment horizontal="center" vertical="center" wrapText="1"/>
    </xf>
    <xf numFmtId="4" fontId="28" fillId="0" borderId="27" xfId="0" applyNumberFormat="1" applyFont="1" applyFill="1" applyBorder="1" applyAlignment="1">
      <alignment horizontal="center" vertical="center" wrapText="1"/>
    </xf>
    <xf numFmtId="164" fontId="0" fillId="0" borderId="21" xfId="31" applyFont="1" applyFill="1" applyBorder="1" applyAlignment="1" applyProtection="1">
      <alignment horizontal="center" vertical="center"/>
    </xf>
    <xf numFmtId="2" fontId="0" fillId="0" borderId="25" xfId="31" applyNumberFormat="1" applyFont="1" applyFill="1" applyBorder="1" applyAlignment="1" applyProtection="1">
      <alignment horizontal="center" vertical="center"/>
    </xf>
    <xf numFmtId="167" fontId="0" fillId="0" borderId="49" xfId="0" applyNumberFormat="1" applyFont="1" applyFill="1" applyBorder="1" applyAlignment="1">
      <alignment horizontal="center" vertical="center"/>
    </xf>
    <xf numFmtId="167" fontId="0" fillId="0" borderId="50" xfId="0" applyNumberFormat="1" applyFont="1" applyFill="1" applyBorder="1" applyAlignment="1">
      <alignment horizontal="center" vertical="center"/>
    </xf>
    <xf numFmtId="167" fontId="0" fillId="0" borderId="51" xfId="0" applyNumberFormat="1" applyFont="1" applyFill="1" applyBorder="1" applyAlignment="1">
      <alignment horizontal="center" vertical="center"/>
    </xf>
    <xf numFmtId="164" fontId="0" fillId="0" borderId="67" xfId="31" applyFont="1" applyFill="1" applyBorder="1" applyAlignment="1" applyProtection="1">
      <alignment horizontal="center" vertical="center"/>
    </xf>
    <xf numFmtId="164" fontId="0" fillId="0" borderId="20" xfId="31" applyFont="1" applyFill="1" applyBorder="1" applyAlignment="1" applyProtection="1">
      <alignment horizontal="center" vertical="center"/>
    </xf>
    <xf numFmtId="164" fontId="23" fillId="0" borderId="68" xfId="31" applyFont="1" applyFill="1" applyBorder="1" applyAlignment="1" applyProtection="1">
      <alignment horizontal="center" vertical="center"/>
    </xf>
    <xf numFmtId="164" fontId="43" fillId="0" borderId="67" xfId="31" applyFont="1" applyFill="1" applyBorder="1" applyAlignment="1" applyProtection="1">
      <alignment horizontal="center" vertical="center"/>
    </xf>
    <xf numFmtId="164" fontId="43" fillId="0" borderId="20" xfId="31" applyFont="1" applyFill="1" applyBorder="1" applyAlignment="1" applyProtection="1">
      <alignment horizontal="center" vertical="center"/>
    </xf>
    <xf numFmtId="164" fontId="0" fillId="0" borderId="25" xfId="31" applyFont="1" applyFill="1" applyBorder="1" applyAlignment="1" applyProtection="1">
      <alignment horizontal="center" vertical="center"/>
    </xf>
    <xf numFmtId="164" fontId="0" fillId="0" borderId="69" xfId="31" applyFont="1" applyFill="1" applyBorder="1" applyAlignment="1" applyProtection="1">
      <alignment horizontal="center" vertical="center"/>
    </xf>
    <xf numFmtId="167" fontId="18" fillId="0" borderId="70" xfId="0" applyNumberFormat="1" applyFont="1" applyFill="1" applyBorder="1" applyAlignment="1">
      <alignment horizontal="right" vertical="center" wrapText="1"/>
    </xf>
    <xf numFmtId="167" fontId="18" fillId="0" borderId="38" xfId="0" applyNumberFormat="1" applyFont="1" applyFill="1" applyBorder="1" applyAlignment="1">
      <alignment horizontal="right" vertical="center" wrapText="1"/>
    </xf>
    <xf numFmtId="167" fontId="27" fillId="0" borderId="30" xfId="3" applyNumberFormat="1" applyFont="1" applyFill="1" applyBorder="1" applyAlignment="1" applyProtection="1">
      <alignment horizontal="right" vertical="center" wrapText="1"/>
    </xf>
    <xf numFmtId="167" fontId="38" fillId="0" borderId="38" xfId="0" applyNumberFormat="1" applyFont="1" applyFill="1" applyBorder="1" applyAlignment="1">
      <alignment horizontal="right" vertical="center" wrapText="1"/>
    </xf>
    <xf numFmtId="167" fontId="38" fillId="0" borderId="30" xfId="0" applyNumberFormat="1" applyFont="1" applyFill="1" applyBorder="1" applyAlignment="1">
      <alignment horizontal="right" vertical="center" wrapText="1"/>
    </xf>
    <xf numFmtId="167" fontId="38" fillId="0" borderId="66" xfId="0" applyNumberFormat="1" applyFont="1" applyFill="1" applyBorder="1" applyAlignment="1">
      <alignment horizontal="right" vertical="center" wrapText="1"/>
    </xf>
    <xf numFmtId="167" fontId="43" fillId="0" borderId="49" xfId="0" applyNumberFormat="1" applyFont="1" applyFill="1" applyBorder="1" applyAlignment="1">
      <alignment horizontal="center" vertical="center"/>
    </xf>
    <xf numFmtId="167" fontId="43" fillId="0" borderId="51" xfId="0" applyNumberFormat="1" applyFont="1" applyFill="1" applyBorder="1" applyAlignment="1">
      <alignment horizontal="center" vertical="center"/>
    </xf>
    <xf numFmtId="167" fontId="43" fillId="0" borderId="5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8" fontId="22" fillId="0" borderId="49" xfId="31" applyNumberFormat="1" applyFont="1" applyFill="1" applyBorder="1" applyAlignment="1" applyProtection="1">
      <alignment horizontal="center" vertical="center"/>
    </xf>
    <xf numFmtId="168" fontId="22" fillId="0" borderId="51" xfId="31" applyNumberFormat="1" applyFont="1" applyFill="1" applyBorder="1" applyAlignment="1" applyProtection="1">
      <alignment horizontal="center" vertical="center"/>
    </xf>
    <xf numFmtId="164" fontId="23" fillId="0" borderId="49" xfId="31" applyFont="1" applyFill="1" applyBorder="1" applyAlignment="1" applyProtection="1">
      <alignment horizontal="center" vertical="center"/>
    </xf>
    <xf numFmtId="164" fontId="23" fillId="0" borderId="51" xfId="31" applyFont="1" applyFill="1" applyBorder="1" applyAlignment="1" applyProtection="1">
      <alignment horizontal="center" vertical="center"/>
    </xf>
    <xf numFmtId="164" fontId="23" fillId="0" borderId="46" xfId="31" applyFont="1" applyFill="1" applyBorder="1" applyAlignment="1" applyProtection="1">
      <alignment horizontal="center" vertical="center"/>
    </xf>
    <xf numFmtId="164" fontId="23" fillId="0" borderId="30" xfId="31" applyFont="1" applyFill="1" applyBorder="1" applyAlignment="1" applyProtection="1">
      <alignment horizontal="center" vertical="center"/>
    </xf>
    <xf numFmtId="164" fontId="23" fillId="0" borderId="50" xfId="31" applyFont="1" applyFill="1" applyBorder="1" applyAlignment="1" applyProtection="1">
      <alignment horizontal="center" vertical="center"/>
    </xf>
    <xf numFmtId="164" fontId="23" fillId="0" borderId="48" xfId="31" applyFont="1" applyFill="1" applyBorder="1" applyAlignment="1" applyProtection="1">
      <alignment horizontal="center" vertical="center"/>
    </xf>
    <xf numFmtId="2" fontId="22" fillId="0" borderId="49" xfId="31" applyNumberFormat="1" applyFont="1" applyFill="1" applyBorder="1" applyAlignment="1" applyProtection="1">
      <alignment horizontal="center" vertical="center"/>
    </xf>
    <xf numFmtId="2" fontId="22" fillId="0" borderId="50" xfId="31" applyNumberFormat="1" applyFont="1" applyFill="1" applyBorder="1" applyAlignment="1" applyProtection="1">
      <alignment horizontal="center" vertical="center"/>
    </xf>
    <xf numFmtId="2" fontId="22" fillId="0" borderId="51" xfId="31" applyNumberFormat="1" applyFont="1" applyFill="1" applyBorder="1" applyAlignment="1" applyProtection="1">
      <alignment horizontal="center" vertical="center"/>
    </xf>
    <xf numFmtId="167" fontId="0" fillId="0" borderId="66" xfId="0" applyNumberFormat="1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Migliaia_Appalto Opere a Verde HQ Diesel_REV30.06.09" xfId="30" xr:uid="{00000000-0005-0000-0000-00001E000000}"/>
    <cellStyle name="Migliaia_Stima alberature" xfId="31" xr:uid="{00000000-0005-0000-0000-00001F000000}"/>
    <cellStyle name="Neutrale" xfId="32" builtinId="28" customBuiltin="1"/>
    <cellStyle name="Normale" xfId="0" builtinId="0"/>
    <cellStyle name="Normale 2" xfId="45" xr:uid="{36AB7C69-6540-4F21-82E8-723CA2A0D3B1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2300"/>
      <rgbColor rgb="0000FF00"/>
      <rgbColor rgb="000000FF"/>
      <rgbColor rgb="00ECFFC1"/>
      <rgbColor rgb="00FF00FF"/>
      <rgbColor rgb="00DEFF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9DF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7C5"/>
      <rgbColor rgb="0000FFFF"/>
      <rgbColor rgb="00800080"/>
      <rgbColor rgb="00800000"/>
      <rgbColor rgb="00008080"/>
      <rgbColor rgb="000000FF"/>
      <rgbColor rgb="0000CCFF"/>
      <rgbColor rgb="00C5FFE8"/>
      <rgbColor rgb="00CCFFCC"/>
      <rgbColor rgb="00FFFF99"/>
      <rgbColor rgb="0099CCFF"/>
      <rgbColor rgb="00DAD1FF"/>
      <rgbColor rgb="00CC99FF"/>
      <rgbColor rgb="00FFEBD5"/>
      <rgbColor rgb="003366FF"/>
      <rgbColor rgb="0033CCCC"/>
      <rgbColor rgb="00E6E6E6"/>
      <rgbColor rgb="00FFD320"/>
      <rgbColor rgb="00FFE5E5"/>
      <rgbColor rgb="00FCE1FF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909A-1166-4C66-B0E6-890CF7571FD2}">
  <sheetPr>
    <pageSetUpPr fitToPage="1"/>
  </sheetPr>
  <dimension ref="A1:P92"/>
  <sheetViews>
    <sheetView showGridLines="0" view="pageBreakPreview" zoomScaleNormal="110" zoomScaleSheetLayoutView="100" workbookViewId="0">
      <selection activeCell="G21" sqref="G21"/>
    </sheetView>
  </sheetViews>
  <sheetFormatPr defaultColWidth="11.59765625" defaultRowHeight="12.75" x14ac:dyDescent="0.35"/>
  <cols>
    <col min="1" max="1" width="5.265625" style="36" customWidth="1"/>
    <col min="2" max="2" width="65.1328125" style="51" customWidth="1"/>
    <col min="3" max="3" width="20.6640625" style="36" customWidth="1"/>
    <col min="4" max="4" width="5.1328125" style="36" bestFit="1" customWidth="1"/>
    <col min="5" max="5" width="5.86328125" style="53" customWidth="1"/>
    <col min="6" max="6" width="8.19921875" style="54" customWidth="1"/>
    <col min="7" max="7" width="18.1328125" style="54" customWidth="1"/>
    <col min="8" max="10" width="20" style="54" customWidth="1"/>
    <col min="11" max="11" width="13.1328125" style="34" customWidth="1"/>
    <col min="12" max="12" width="5.73046875" style="36" customWidth="1"/>
    <col min="13" max="13" width="13.86328125" style="36" customWidth="1"/>
    <col min="14" max="14" width="15.1328125" style="36" customWidth="1"/>
    <col min="15" max="16384" width="11.59765625" style="36"/>
  </cols>
  <sheetData>
    <row r="1" spans="1:16" s="10" customFormat="1" ht="29.65" customHeight="1" x14ac:dyDescent="0.35">
      <c r="A1" s="252" t="s">
        <v>61</v>
      </c>
      <c r="B1" s="252"/>
      <c r="C1" s="252"/>
      <c r="D1" s="252"/>
      <c r="E1" s="252"/>
      <c r="F1" s="252"/>
      <c r="G1" s="253"/>
      <c r="H1" s="150"/>
      <c r="I1" s="150"/>
    </row>
    <row r="2" spans="1:16" s="11" customFormat="1" ht="18" customHeight="1" x14ac:dyDescent="0.35">
      <c r="A2" s="250" t="s">
        <v>60</v>
      </c>
      <c r="B2" s="250"/>
      <c r="C2" s="250"/>
      <c r="D2" s="250"/>
      <c r="E2" s="250"/>
      <c r="F2" s="250"/>
      <c r="G2" s="251"/>
      <c r="H2" s="151" t="s">
        <v>52</v>
      </c>
      <c r="I2" s="151" t="s">
        <v>52</v>
      </c>
      <c r="J2" s="11" t="s">
        <v>52</v>
      </c>
    </row>
    <row r="3" spans="1:16" s="11" customFormat="1" ht="23.25" customHeight="1" x14ac:dyDescent="0.35">
      <c r="A3" s="250" t="s">
        <v>50</v>
      </c>
      <c r="B3" s="250"/>
      <c r="C3" s="250"/>
      <c r="D3" s="250"/>
      <c r="E3" s="250"/>
      <c r="F3" s="250"/>
      <c r="G3" s="251"/>
      <c r="H3" s="151" t="s">
        <v>53</v>
      </c>
      <c r="I3" s="151" t="s">
        <v>55</v>
      </c>
      <c r="J3" s="11" t="s">
        <v>59</v>
      </c>
    </row>
    <row r="4" spans="1:16" s="17" customFormat="1" ht="29.65" customHeight="1" x14ac:dyDescent="0.35">
      <c r="A4" s="12" t="s">
        <v>0</v>
      </c>
      <c r="B4" s="13" t="s">
        <v>1</v>
      </c>
      <c r="C4" s="14" t="s">
        <v>62</v>
      </c>
      <c r="D4" s="12" t="s">
        <v>2</v>
      </c>
      <c r="E4" s="15" t="s">
        <v>5</v>
      </c>
      <c r="F4" s="12" t="s">
        <v>6</v>
      </c>
      <c r="G4" s="157" t="s">
        <v>3</v>
      </c>
      <c r="H4" s="152"/>
      <c r="I4" s="152"/>
      <c r="J4" s="16"/>
      <c r="K4" s="16"/>
      <c r="L4" s="16"/>
      <c r="M4" s="16"/>
      <c r="N4" s="16"/>
      <c r="O4" s="16"/>
      <c r="P4" s="16"/>
    </row>
    <row r="5" spans="1:16" s="27" customFormat="1" ht="15.75" customHeight="1" x14ac:dyDescent="0.35">
      <c r="A5" s="1" t="s">
        <v>7</v>
      </c>
      <c r="B5" s="18" t="s">
        <v>15</v>
      </c>
      <c r="C5" s="19"/>
      <c r="D5" s="19"/>
      <c r="E5" s="20"/>
      <c r="F5" s="21"/>
      <c r="G5" s="21"/>
      <c r="H5" s="153"/>
      <c r="I5" s="153" t="s">
        <v>56</v>
      </c>
      <c r="J5" s="23" t="s">
        <v>58</v>
      </c>
      <c r="K5" s="25"/>
      <c r="L5" s="26"/>
      <c r="M5" s="26"/>
      <c r="N5" s="26"/>
      <c r="O5" s="26"/>
      <c r="P5" s="26"/>
    </row>
    <row r="6" spans="1:16" s="9" customFormat="1" ht="19.149999999999999" customHeight="1" x14ac:dyDescent="0.35">
      <c r="A6" s="3"/>
      <c r="B6" s="193" t="s">
        <v>33</v>
      </c>
      <c r="C6" s="37" t="s">
        <v>32</v>
      </c>
      <c r="D6" s="37" t="s">
        <v>25</v>
      </c>
      <c r="E6" s="194">
        <v>1</v>
      </c>
      <c r="F6" s="39">
        <v>1200</v>
      </c>
      <c r="G6" s="159">
        <f>+E6*F6</f>
        <v>1200</v>
      </c>
      <c r="H6" s="154"/>
      <c r="I6" s="154"/>
      <c r="J6" s="6"/>
      <c r="K6" s="7"/>
      <c r="L6" s="8"/>
      <c r="M6" s="8"/>
      <c r="N6" s="8"/>
      <c r="O6" s="8"/>
      <c r="P6" s="8"/>
    </row>
    <row r="7" spans="1:16" s="9" customFormat="1" ht="19.149999999999999" customHeight="1" x14ac:dyDescent="0.35">
      <c r="A7" s="3"/>
      <c r="B7" s="193" t="s">
        <v>91</v>
      </c>
      <c r="C7" s="37" t="s">
        <v>32</v>
      </c>
      <c r="D7" s="37" t="s">
        <v>25</v>
      </c>
      <c r="E7" s="194">
        <v>1</v>
      </c>
      <c r="F7" s="39">
        <v>180</v>
      </c>
      <c r="G7" s="159">
        <f>+E7*F7</f>
        <v>180</v>
      </c>
      <c r="H7" s="154"/>
      <c r="I7" s="154"/>
      <c r="J7" s="6"/>
      <c r="K7" s="7"/>
      <c r="L7" s="8"/>
      <c r="M7" s="8"/>
      <c r="N7" s="8"/>
      <c r="O7" s="8"/>
      <c r="P7" s="8"/>
    </row>
    <row r="8" spans="1:16" s="9" customFormat="1" ht="19.149999999999999" customHeight="1" x14ac:dyDescent="0.35">
      <c r="A8" s="3"/>
      <c r="B8" s="2" t="s">
        <v>35</v>
      </c>
      <c r="C8" s="3">
        <v>1</v>
      </c>
      <c r="D8" s="3" t="s">
        <v>25</v>
      </c>
      <c r="E8" s="4">
        <v>1</v>
      </c>
      <c r="F8" s="5">
        <v>1400</v>
      </c>
      <c r="G8" s="158">
        <f>+E8*F8</f>
        <v>1400</v>
      </c>
      <c r="H8" s="154"/>
      <c r="I8" s="154"/>
      <c r="J8" s="6"/>
      <c r="K8" s="7"/>
      <c r="L8" s="8"/>
      <c r="M8" s="8"/>
      <c r="N8" s="8"/>
      <c r="O8" s="8"/>
      <c r="P8" s="8"/>
    </row>
    <row r="9" spans="1:16" s="9" customFormat="1" ht="19.149999999999999" customHeight="1" x14ac:dyDescent="0.35">
      <c r="A9" s="3"/>
      <c r="B9" s="2" t="s">
        <v>37</v>
      </c>
      <c r="C9" s="3">
        <v>1</v>
      </c>
      <c r="D9" s="3" t="s">
        <v>25</v>
      </c>
      <c r="E9" s="4">
        <v>1</v>
      </c>
      <c r="F9" s="5">
        <v>1540</v>
      </c>
      <c r="G9" s="158">
        <v>1580</v>
      </c>
      <c r="H9" s="154"/>
      <c r="I9" s="154"/>
      <c r="J9" s="6"/>
      <c r="K9" s="7"/>
      <c r="L9" s="8"/>
      <c r="M9" s="8"/>
      <c r="N9" s="8"/>
      <c r="O9" s="8"/>
      <c r="P9" s="8"/>
    </row>
    <row r="10" spans="1:16" s="9" customFormat="1" ht="19.149999999999999" customHeight="1" x14ac:dyDescent="0.35">
      <c r="A10" s="3"/>
      <c r="B10" s="2" t="s">
        <v>45</v>
      </c>
      <c r="C10" s="3">
        <v>1</v>
      </c>
      <c r="D10" s="3" t="s">
        <v>25</v>
      </c>
      <c r="E10" s="4">
        <v>1</v>
      </c>
      <c r="F10" s="5">
        <v>740</v>
      </c>
      <c r="G10" s="158">
        <f>+E10*F10</f>
        <v>740</v>
      </c>
      <c r="H10" s="154"/>
      <c r="I10" s="154"/>
      <c r="J10" s="6"/>
      <c r="K10" s="7"/>
      <c r="L10" s="8"/>
      <c r="M10" s="8"/>
      <c r="N10" s="8"/>
      <c r="O10" s="8"/>
      <c r="P10" s="8"/>
    </row>
    <row r="11" spans="1:16" s="9" customFormat="1" ht="19.149999999999999" customHeight="1" x14ac:dyDescent="0.35">
      <c r="A11" s="3"/>
      <c r="B11" s="2" t="s">
        <v>34</v>
      </c>
      <c r="C11" s="3">
        <v>1</v>
      </c>
      <c r="D11" s="3" t="s">
        <v>25</v>
      </c>
      <c r="E11" s="4">
        <v>1</v>
      </c>
      <c r="F11" s="5">
        <v>400</v>
      </c>
      <c r="G11" s="158">
        <f>+E11*F11</f>
        <v>400</v>
      </c>
      <c r="H11" s="154"/>
      <c r="I11" s="154"/>
      <c r="J11" s="6"/>
      <c r="K11" s="7"/>
      <c r="L11" s="8"/>
      <c r="M11" s="8"/>
      <c r="N11" s="8"/>
      <c r="O11" s="8"/>
      <c r="P11" s="8"/>
    </row>
    <row r="12" spans="1:16" s="9" customFormat="1" ht="19.149999999999999" customHeight="1" x14ac:dyDescent="0.35">
      <c r="A12" s="3"/>
      <c r="B12" s="2" t="s">
        <v>36</v>
      </c>
      <c r="C12" s="3">
        <v>1</v>
      </c>
      <c r="D12" s="3" t="s">
        <v>25</v>
      </c>
      <c r="E12" s="4">
        <v>1</v>
      </c>
      <c r="F12" s="5">
        <v>2400</v>
      </c>
      <c r="G12" s="158">
        <f t="shared" ref="G12:G18" si="0">+E12*F12</f>
        <v>2400</v>
      </c>
      <c r="H12" s="154"/>
      <c r="I12" s="154"/>
      <c r="J12" s="6"/>
      <c r="K12" s="7"/>
      <c r="L12" s="8"/>
      <c r="M12" s="8"/>
      <c r="N12" s="8"/>
      <c r="O12" s="8"/>
      <c r="P12" s="8"/>
    </row>
    <row r="13" spans="1:16" s="9" customFormat="1" ht="19.149999999999999" customHeight="1" x14ac:dyDescent="0.35">
      <c r="A13" s="3"/>
      <c r="B13" s="2" t="s">
        <v>46</v>
      </c>
      <c r="C13" s="3">
        <v>0</v>
      </c>
      <c r="D13" s="3" t="s">
        <v>25</v>
      </c>
      <c r="E13" s="4">
        <v>1</v>
      </c>
      <c r="F13" s="5">
        <v>4380</v>
      </c>
      <c r="G13" s="158">
        <f t="shared" si="0"/>
        <v>4380</v>
      </c>
      <c r="H13" s="154"/>
      <c r="I13" s="154"/>
      <c r="J13" s="6"/>
      <c r="K13" s="7"/>
      <c r="L13" s="8"/>
      <c r="M13" s="8"/>
      <c r="N13" s="8"/>
      <c r="O13" s="8"/>
      <c r="P13" s="8"/>
    </row>
    <row r="14" spans="1:16" s="9" customFormat="1" ht="19.149999999999999" customHeight="1" x14ac:dyDescent="0.35">
      <c r="A14" s="3"/>
      <c r="B14" s="2" t="s">
        <v>41</v>
      </c>
      <c r="C14" s="3">
        <v>1</v>
      </c>
      <c r="D14" s="3" t="s">
        <v>25</v>
      </c>
      <c r="E14" s="4">
        <v>1</v>
      </c>
      <c r="F14" s="5">
        <v>800</v>
      </c>
      <c r="G14" s="158">
        <f t="shared" si="0"/>
        <v>800</v>
      </c>
      <c r="H14" s="154"/>
      <c r="I14" s="154"/>
      <c r="J14" s="6"/>
      <c r="K14" s="7"/>
      <c r="L14" s="8"/>
      <c r="M14" s="8"/>
      <c r="N14" s="8"/>
      <c r="O14" s="8"/>
      <c r="P14" s="8"/>
    </row>
    <row r="15" spans="1:16" s="9" customFormat="1" ht="19.149999999999999" customHeight="1" x14ac:dyDescent="0.35">
      <c r="A15" s="3"/>
      <c r="B15" s="2" t="s">
        <v>82</v>
      </c>
      <c r="C15" s="3">
        <v>1</v>
      </c>
      <c r="D15" s="3" t="s">
        <v>24</v>
      </c>
      <c r="E15" s="4">
        <v>1</v>
      </c>
      <c r="F15" s="5">
        <v>980</v>
      </c>
      <c r="G15" s="158">
        <f t="shared" si="0"/>
        <v>980</v>
      </c>
      <c r="H15" s="154"/>
      <c r="I15" s="154"/>
      <c r="J15" s="6"/>
      <c r="K15" s="7"/>
      <c r="L15" s="8"/>
      <c r="M15" s="8"/>
      <c r="N15" s="8"/>
      <c r="O15" s="8"/>
      <c r="P15" s="8"/>
    </row>
    <row r="16" spans="1:16" s="9" customFormat="1" ht="19.149999999999999" customHeight="1" x14ac:dyDescent="0.35">
      <c r="A16" s="3"/>
      <c r="B16" s="2" t="s">
        <v>42</v>
      </c>
      <c r="C16" s="3" t="s">
        <v>32</v>
      </c>
      <c r="D16" s="3" t="s">
        <v>25</v>
      </c>
      <c r="E16" s="4">
        <v>2</v>
      </c>
      <c r="F16" s="5">
        <v>700</v>
      </c>
      <c r="G16" s="158">
        <f t="shared" si="0"/>
        <v>1400</v>
      </c>
      <c r="H16" s="154"/>
      <c r="I16" s="154"/>
      <c r="J16" s="6"/>
      <c r="K16" s="7"/>
      <c r="L16" s="8"/>
      <c r="M16" s="8"/>
      <c r="N16" s="8"/>
      <c r="O16" s="8"/>
      <c r="P16" s="8"/>
    </row>
    <row r="17" spans="1:16" s="9" customFormat="1" ht="25.15" customHeight="1" x14ac:dyDescent="0.35">
      <c r="A17" s="3"/>
      <c r="B17" s="2" t="s">
        <v>54</v>
      </c>
      <c r="C17" s="3">
        <v>1</v>
      </c>
      <c r="D17" s="3" t="s">
        <v>25</v>
      </c>
      <c r="E17" s="4">
        <v>1</v>
      </c>
      <c r="F17" s="5">
        <v>600</v>
      </c>
      <c r="G17" s="158">
        <f t="shared" si="0"/>
        <v>600</v>
      </c>
      <c r="H17" s="154"/>
      <c r="I17" s="154"/>
      <c r="J17" s="6"/>
      <c r="K17" s="7"/>
      <c r="L17" s="8"/>
      <c r="M17" s="8"/>
      <c r="N17" s="8"/>
      <c r="O17" s="8"/>
      <c r="P17" s="8"/>
    </row>
    <row r="18" spans="1:16" s="9" customFormat="1" ht="21.75" customHeight="1" x14ac:dyDescent="0.35">
      <c r="A18" s="3"/>
      <c r="B18" s="2" t="s">
        <v>130</v>
      </c>
      <c r="C18" s="3" t="s">
        <v>32</v>
      </c>
      <c r="D18" s="3" t="s">
        <v>25</v>
      </c>
      <c r="E18" s="4">
        <v>1</v>
      </c>
      <c r="F18" s="5">
        <v>4000</v>
      </c>
      <c r="G18" s="158">
        <f t="shared" si="0"/>
        <v>4000</v>
      </c>
      <c r="H18" s="154"/>
      <c r="I18" s="154"/>
      <c r="J18" s="6"/>
      <c r="K18" s="7"/>
      <c r="L18" s="8"/>
      <c r="M18" s="8"/>
      <c r="N18" s="8"/>
      <c r="O18" s="8"/>
      <c r="P18" s="8"/>
    </row>
    <row r="19" spans="1:16" ht="12.75" customHeight="1" x14ac:dyDescent="0.35">
      <c r="A19" s="28"/>
      <c r="B19" s="29"/>
      <c r="C19" s="30"/>
      <c r="D19" s="30"/>
      <c r="E19" s="31"/>
      <c r="F19" s="32"/>
      <c r="G19" s="32"/>
      <c r="H19" s="154"/>
      <c r="I19" s="154"/>
      <c r="J19" s="6"/>
      <c r="L19" s="35"/>
      <c r="M19" s="35"/>
      <c r="N19" s="35"/>
      <c r="O19" s="35"/>
      <c r="P19" s="35"/>
    </row>
    <row r="20" spans="1:16" ht="12.75" customHeight="1" x14ac:dyDescent="0.35">
      <c r="A20" s="28"/>
      <c r="B20" s="29"/>
      <c r="C20" s="30"/>
      <c r="D20" s="30"/>
      <c r="E20" s="31"/>
      <c r="F20" s="32"/>
      <c r="G20" s="32"/>
      <c r="H20" s="154"/>
      <c r="I20" s="154"/>
      <c r="J20" s="6"/>
      <c r="L20" s="35"/>
      <c r="M20" s="35"/>
      <c r="N20" s="35"/>
      <c r="O20" s="35"/>
      <c r="P20" s="35"/>
    </row>
    <row r="21" spans="1:16" s="42" customFormat="1" ht="13.15" x14ac:dyDescent="0.35">
      <c r="A21" s="37"/>
      <c r="B21" s="38" t="s">
        <v>4</v>
      </c>
      <c r="C21" s="37"/>
      <c r="D21" s="37"/>
      <c r="E21" s="4"/>
      <c r="F21" s="39"/>
      <c r="G21" s="159">
        <f>SUM(G6:G18)</f>
        <v>20060</v>
      </c>
      <c r="H21" s="161"/>
      <c r="I21" s="161"/>
      <c r="J21" s="40"/>
      <c r="K21" s="41"/>
      <c r="L21" s="41"/>
      <c r="M21" s="41"/>
      <c r="N21" s="41"/>
      <c r="O21" s="41"/>
      <c r="P21" s="41"/>
    </row>
    <row r="22" spans="1:16" x14ac:dyDescent="0.35">
      <c r="A22" s="28"/>
      <c r="B22" s="29"/>
      <c r="C22" s="30"/>
      <c r="D22" s="30"/>
      <c r="E22" s="31"/>
      <c r="F22" s="32"/>
      <c r="G22" s="32"/>
      <c r="H22" s="154"/>
      <c r="I22" s="154"/>
      <c r="J22" s="6"/>
      <c r="L22" s="35"/>
      <c r="M22" s="35"/>
      <c r="N22" s="35"/>
      <c r="O22" s="35"/>
      <c r="P22" s="35"/>
    </row>
    <row r="23" spans="1:16" ht="24" customHeight="1" x14ac:dyDescent="0.35">
      <c r="A23" s="43"/>
      <c r="B23" s="44" t="s">
        <v>51</v>
      </c>
      <c r="C23" s="45"/>
      <c r="D23" s="45"/>
      <c r="E23" s="46"/>
      <c r="F23" s="47"/>
      <c r="G23" s="160">
        <f>SUM(G21)</f>
        <v>20060</v>
      </c>
      <c r="H23" s="162"/>
      <c r="I23" s="162"/>
      <c r="J23" s="156"/>
      <c r="L23" s="35"/>
      <c r="M23" s="35"/>
      <c r="N23" s="35"/>
      <c r="O23" s="35"/>
      <c r="P23" s="35"/>
    </row>
    <row r="24" spans="1:16" ht="13.5" x14ac:dyDescent="0.35">
      <c r="D24" s="52"/>
      <c r="L24" s="35"/>
      <c r="M24" s="35"/>
      <c r="N24" s="35"/>
      <c r="O24" s="35"/>
      <c r="P24" s="35"/>
    </row>
    <row r="25" spans="1:16" ht="13.5" x14ac:dyDescent="0.35">
      <c r="D25" s="52"/>
    </row>
    <row r="26" spans="1:16" ht="13.5" x14ac:dyDescent="0.35">
      <c r="D26" s="52"/>
      <c r="G26" s="55"/>
      <c r="H26" s="34"/>
      <c r="I26" s="34"/>
      <c r="J26" s="34"/>
      <c r="K26" s="36"/>
    </row>
    <row r="27" spans="1:16" ht="13.5" x14ac:dyDescent="0.35">
      <c r="D27" s="52"/>
    </row>
    <row r="28" spans="1:16" s="34" customFormat="1" ht="13.5" x14ac:dyDescent="0.35">
      <c r="B28" s="56"/>
      <c r="C28" s="35"/>
      <c r="D28" s="57"/>
      <c r="E28" s="31"/>
      <c r="F28" s="54"/>
      <c r="G28" s="54"/>
      <c r="H28" s="54"/>
      <c r="I28" s="54"/>
      <c r="J28" s="54"/>
      <c r="L28" s="36"/>
      <c r="M28" s="36"/>
      <c r="N28" s="36"/>
    </row>
    <row r="29" spans="1:16" s="34" customFormat="1" ht="13.5" x14ac:dyDescent="0.35">
      <c r="B29" s="56"/>
      <c r="C29" s="35"/>
      <c r="D29" s="57"/>
      <c r="E29" s="31"/>
      <c r="F29" s="54"/>
      <c r="G29" s="54"/>
      <c r="H29" s="54"/>
      <c r="I29" s="54"/>
      <c r="J29" s="54"/>
      <c r="L29" s="36"/>
      <c r="M29" s="36"/>
      <c r="N29" s="36"/>
    </row>
    <row r="30" spans="1:16" s="34" customFormat="1" x14ac:dyDescent="0.35">
      <c r="B30" s="56"/>
      <c r="D30" s="30"/>
      <c r="E30" s="31"/>
      <c r="F30" s="54"/>
      <c r="G30" s="54"/>
      <c r="H30" s="54"/>
      <c r="I30" s="54"/>
      <c r="J30" s="54"/>
      <c r="L30" s="36"/>
      <c r="M30" s="36"/>
      <c r="N30" s="36"/>
    </row>
    <row r="31" spans="1:16" s="34" customFormat="1" x14ac:dyDescent="0.35">
      <c r="B31" s="56"/>
      <c r="D31" s="30"/>
      <c r="E31" s="31"/>
      <c r="F31" s="54"/>
      <c r="G31" s="54"/>
      <c r="H31" s="54"/>
      <c r="I31" s="54"/>
      <c r="J31" s="54"/>
      <c r="L31" s="36"/>
      <c r="M31" s="36"/>
      <c r="N31" s="36"/>
    </row>
    <row r="32" spans="1:16" s="34" customFormat="1" x14ac:dyDescent="0.35">
      <c r="B32" s="56"/>
      <c r="D32" s="30"/>
      <c r="E32" s="31"/>
      <c r="F32" s="54"/>
      <c r="G32" s="54"/>
      <c r="H32" s="54"/>
      <c r="I32" s="54"/>
      <c r="J32" s="54"/>
      <c r="L32" s="36"/>
      <c r="M32" s="36"/>
      <c r="N32" s="36"/>
    </row>
    <row r="33" spans="2:14" s="34" customFormat="1" x14ac:dyDescent="0.35">
      <c r="B33" s="56"/>
      <c r="D33" s="30"/>
      <c r="E33" s="31"/>
      <c r="F33" s="30"/>
      <c r="G33" s="58"/>
      <c r="H33" s="54"/>
      <c r="I33" s="54"/>
      <c r="J33" s="54"/>
      <c r="L33" s="36"/>
      <c r="M33" s="36"/>
      <c r="N33" s="36"/>
    </row>
    <row r="34" spans="2:14" s="34" customFormat="1" x14ac:dyDescent="0.35">
      <c r="B34" s="56"/>
      <c r="D34" s="30"/>
      <c r="E34" s="31"/>
      <c r="F34" s="54"/>
      <c r="G34" s="54"/>
      <c r="H34" s="54"/>
      <c r="I34" s="54"/>
      <c r="J34" s="54"/>
      <c r="L34" s="36"/>
      <c r="M34" s="36"/>
      <c r="N34" s="36"/>
    </row>
    <row r="35" spans="2:14" s="34" customFormat="1" ht="13.5" x14ac:dyDescent="0.35">
      <c r="B35" s="56"/>
      <c r="C35" s="35"/>
      <c r="D35" s="57"/>
      <c r="E35" s="31"/>
      <c r="F35" s="54"/>
      <c r="G35" s="54"/>
      <c r="H35" s="54"/>
      <c r="I35" s="54"/>
      <c r="J35" s="54"/>
      <c r="L35" s="36"/>
      <c r="M35" s="36"/>
      <c r="N35" s="36"/>
    </row>
    <row r="36" spans="2:14" s="34" customFormat="1" ht="13.5" x14ac:dyDescent="0.35">
      <c r="B36" s="56"/>
      <c r="C36" s="35"/>
      <c r="D36" s="57"/>
      <c r="E36" s="31"/>
      <c r="F36" s="54"/>
      <c r="G36" s="54"/>
      <c r="H36" s="54"/>
      <c r="I36" s="54"/>
      <c r="J36" s="54"/>
      <c r="L36" s="36"/>
      <c r="M36" s="36"/>
      <c r="N36" s="36"/>
    </row>
    <row r="37" spans="2:14" s="34" customFormat="1" ht="13.5" x14ac:dyDescent="0.35">
      <c r="B37" s="56"/>
      <c r="C37" s="35"/>
      <c r="D37" s="57"/>
      <c r="E37" s="31"/>
      <c r="F37" s="54"/>
      <c r="G37" s="54"/>
      <c r="H37" s="54"/>
      <c r="I37" s="54"/>
      <c r="J37" s="54"/>
      <c r="L37" s="36"/>
      <c r="M37" s="36"/>
      <c r="N37" s="36"/>
    </row>
    <row r="38" spans="2:14" s="34" customFormat="1" ht="13.5" x14ac:dyDescent="0.35">
      <c r="B38" s="56"/>
      <c r="C38" s="35"/>
      <c r="D38" s="57"/>
      <c r="E38" s="31"/>
      <c r="F38" s="54"/>
      <c r="G38" s="54"/>
      <c r="H38" s="54"/>
      <c r="I38" s="54"/>
      <c r="J38" s="54"/>
      <c r="L38" s="36"/>
      <c r="M38" s="36"/>
      <c r="N38" s="36"/>
    </row>
    <row r="39" spans="2:14" s="34" customFormat="1" ht="13.5" x14ac:dyDescent="0.35">
      <c r="B39" s="51"/>
      <c r="C39" s="36"/>
      <c r="D39" s="52"/>
      <c r="E39" s="53"/>
      <c r="F39" s="54"/>
      <c r="G39" s="54"/>
      <c r="H39" s="54"/>
      <c r="I39" s="54"/>
      <c r="J39" s="54"/>
      <c r="L39" s="36"/>
      <c r="M39" s="36"/>
      <c r="N39" s="36"/>
    </row>
    <row r="40" spans="2:14" s="34" customFormat="1" ht="13.5" x14ac:dyDescent="0.35">
      <c r="B40" s="51"/>
      <c r="C40" s="36"/>
      <c r="D40" s="52"/>
      <c r="E40" s="53"/>
      <c r="F40" s="54"/>
      <c r="G40" s="54"/>
      <c r="H40" s="54"/>
      <c r="I40" s="54"/>
      <c r="J40" s="54"/>
      <c r="L40" s="36"/>
      <c r="M40" s="36"/>
      <c r="N40" s="36"/>
    </row>
    <row r="41" spans="2:14" s="34" customFormat="1" ht="13.5" x14ac:dyDescent="0.35">
      <c r="B41" s="51"/>
      <c r="C41" s="36"/>
      <c r="D41" s="52"/>
      <c r="E41" s="53"/>
      <c r="F41" s="54"/>
      <c r="G41" s="54"/>
      <c r="H41" s="54"/>
      <c r="I41" s="54"/>
      <c r="J41" s="54"/>
      <c r="L41" s="36"/>
      <c r="M41" s="36"/>
      <c r="N41" s="36"/>
    </row>
    <row r="42" spans="2:14" s="34" customFormat="1" ht="13.5" x14ac:dyDescent="0.35">
      <c r="B42" s="51"/>
      <c r="C42" s="36"/>
      <c r="D42" s="52"/>
      <c r="E42" s="53"/>
      <c r="F42" s="54"/>
      <c r="G42" s="54"/>
      <c r="H42" s="54"/>
      <c r="I42" s="54"/>
      <c r="J42" s="54"/>
      <c r="L42" s="36"/>
      <c r="M42" s="36"/>
      <c r="N42" s="36"/>
    </row>
    <row r="43" spans="2:14" s="34" customFormat="1" ht="13.5" x14ac:dyDescent="0.35">
      <c r="B43" s="51"/>
      <c r="C43" s="36"/>
      <c r="D43" s="52"/>
      <c r="E43" s="53"/>
      <c r="F43" s="54"/>
      <c r="G43" s="54"/>
      <c r="H43" s="54"/>
      <c r="I43" s="54"/>
      <c r="J43" s="54"/>
      <c r="L43" s="36"/>
      <c r="M43" s="36"/>
      <c r="N43" s="36"/>
    </row>
    <row r="44" spans="2:14" s="53" customFormat="1" ht="13.5" x14ac:dyDescent="0.35">
      <c r="B44" s="59"/>
      <c r="D44" s="52"/>
      <c r="F44" s="54"/>
      <c r="G44" s="54"/>
      <c r="H44" s="54"/>
      <c r="I44" s="54"/>
      <c r="J44" s="54"/>
      <c r="K44" s="34"/>
      <c r="L44" s="36"/>
      <c r="M44" s="36"/>
      <c r="N44" s="36"/>
    </row>
    <row r="45" spans="2:14" s="53" customFormat="1" ht="13.5" x14ac:dyDescent="0.35">
      <c r="B45" s="59"/>
      <c r="D45" s="52"/>
      <c r="F45" s="54"/>
      <c r="G45" s="54"/>
      <c r="H45" s="54"/>
      <c r="I45" s="54"/>
      <c r="J45" s="54"/>
      <c r="K45" s="34"/>
      <c r="L45" s="36"/>
      <c r="M45" s="36"/>
      <c r="N45" s="36"/>
    </row>
    <row r="46" spans="2:14" s="53" customFormat="1" ht="13.5" x14ac:dyDescent="0.35">
      <c r="B46" s="59"/>
      <c r="D46" s="52"/>
      <c r="F46" s="54"/>
      <c r="G46" s="54"/>
      <c r="H46" s="54"/>
      <c r="I46" s="54"/>
      <c r="J46" s="54"/>
      <c r="K46" s="34"/>
      <c r="L46" s="36"/>
      <c r="M46" s="36"/>
      <c r="N46" s="36"/>
    </row>
    <row r="47" spans="2:14" s="53" customFormat="1" ht="13.5" x14ac:dyDescent="0.35">
      <c r="B47" s="59"/>
      <c r="D47" s="52"/>
      <c r="F47" s="54"/>
      <c r="G47" s="54"/>
      <c r="H47" s="54"/>
      <c r="I47" s="54"/>
      <c r="J47" s="54"/>
      <c r="K47" s="34"/>
      <c r="L47" s="36"/>
      <c r="M47" s="36"/>
      <c r="N47" s="36"/>
    </row>
    <row r="48" spans="2:14" s="53" customFormat="1" ht="13.5" x14ac:dyDescent="0.35">
      <c r="B48" s="59"/>
      <c r="D48" s="52"/>
      <c r="F48" s="54"/>
      <c r="G48" s="54"/>
      <c r="H48" s="54"/>
      <c r="I48" s="54"/>
      <c r="J48" s="54"/>
      <c r="K48" s="34"/>
      <c r="L48" s="36"/>
      <c r="M48" s="36"/>
      <c r="N48" s="36"/>
    </row>
    <row r="49" spans="2:14" s="53" customFormat="1" ht="13.5" x14ac:dyDescent="0.35">
      <c r="B49" s="59"/>
      <c r="D49" s="52"/>
      <c r="F49" s="54"/>
      <c r="G49" s="54"/>
      <c r="H49" s="54"/>
      <c r="I49" s="54"/>
      <c r="J49" s="54"/>
      <c r="K49" s="34"/>
      <c r="L49" s="36"/>
      <c r="M49" s="36"/>
      <c r="N49" s="36"/>
    </row>
    <row r="50" spans="2:14" s="53" customFormat="1" ht="13.5" x14ac:dyDescent="0.35">
      <c r="B50" s="59"/>
      <c r="D50" s="52"/>
      <c r="F50" s="54"/>
      <c r="G50" s="54"/>
      <c r="H50" s="54"/>
      <c r="I50" s="54"/>
      <c r="J50" s="54"/>
      <c r="K50" s="34"/>
      <c r="L50" s="36"/>
      <c r="M50" s="36"/>
      <c r="N50" s="36"/>
    </row>
    <row r="51" spans="2:14" s="53" customFormat="1" ht="13.5" x14ac:dyDescent="0.35">
      <c r="B51" s="59"/>
      <c r="D51" s="52"/>
      <c r="F51" s="54"/>
      <c r="G51" s="54"/>
      <c r="H51" s="54"/>
      <c r="I51" s="54"/>
      <c r="J51" s="54"/>
      <c r="K51" s="34"/>
      <c r="L51" s="36"/>
      <c r="M51" s="36"/>
      <c r="N51" s="36"/>
    </row>
    <row r="52" spans="2:14" s="53" customFormat="1" ht="13.5" x14ac:dyDescent="0.35">
      <c r="B52" s="59"/>
      <c r="D52" s="52"/>
      <c r="F52" s="54"/>
      <c r="G52" s="54"/>
      <c r="H52" s="54"/>
      <c r="I52" s="54"/>
      <c r="J52" s="54"/>
      <c r="K52" s="34"/>
      <c r="L52" s="36"/>
      <c r="M52" s="36"/>
      <c r="N52" s="36"/>
    </row>
    <row r="53" spans="2:14" s="53" customFormat="1" ht="13.5" x14ac:dyDescent="0.35">
      <c r="B53" s="59"/>
      <c r="D53" s="52"/>
      <c r="F53" s="54"/>
      <c r="G53" s="54"/>
      <c r="H53" s="54"/>
      <c r="I53" s="54"/>
      <c r="J53" s="54"/>
      <c r="K53" s="34"/>
      <c r="L53" s="36"/>
      <c r="M53" s="36"/>
      <c r="N53" s="36"/>
    </row>
    <row r="54" spans="2:14" s="53" customFormat="1" ht="13.5" x14ac:dyDescent="0.35">
      <c r="B54" s="59"/>
      <c r="D54" s="52"/>
      <c r="F54" s="54"/>
      <c r="G54" s="54"/>
      <c r="H54" s="54"/>
      <c r="I54" s="54"/>
      <c r="J54" s="54"/>
      <c r="K54" s="34"/>
      <c r="L54" s="36"/>
      <c r="M54" s="36"/>
      <c r="N54" s="36"/>
    </row>
    <row r="55" spans="2:14" s="53" customFormat="1" ht="13.5" x14ac:dyDescent="0.35">
      <c r="B55" s="59"/>
      <c r="D55" s="52"/>
      <c r="F55" s="54"/>
      <c r="G55" s="54"/>
      <c r="H55" s="54"/>
      <c r="I55" s="54"/>
      <c r="J55" s="54"/>
      <c r="K55" s="34"/>
      <c r="L55" s="36"/>
      <c r="M55" s="36"/>
      <c r="N55" s="36"/>
    </row>
    <row r="56" spans="2:14" s="53" customFormat="1" ht="13.5" x14ac:dyDescent="0.35">
      <c r="B56" s="59"/>
      <c r="D56" s="52"/>
      <c r="F56" s="54"/>
      <c r="G56" s="54"/>
      <c r="H56" s="54"/>
      <c r="I56" s="54"/>
      <c r="J56" s="54"/>
      <c r="K56" s="34"/>
      <c r="L56" s="36"/>
      <c r="M56" s="36"/>
      <c r="N56" s="36"/>
    </row>
    <row r="57" spans="2:14" s="53" customFormat="1" ht="13.5" x14ac:dyDescent="0.35">
      <c r="B57" s="59"/>
      <c r="D57" s="52"/>
      <c r="F57" s="54"/>
      <c r="G57" s="54"/>
      <c r="H57" s="54"/>
      <c r="I57" s="54"/>
      <c r="J57" s="54"/>
      <c r="K57" s="34"/>
      <c r="L57" s="36"/>
      <c r="M57" s="36"/>
      <c r="N57" s="36"/>
    </row>
    <row r="58" spans="2:14" s="53" customFormat="1" ht="13.5" x14ac:dyDescent="0.35">
      <c r="B58" s="59"/>
      <c r="D58" s="52"/>
      <c r="F58" s="54"/>
      <c r="G58" s="54"/>
      <c r="H58" s="54"/>
      <c r="I58" s="54"/>
      <c r="J58" s="54"/>
      <c r="K58" s="34"/>
      <c r="L58" s="36"/>
      <c r="M58" s="36"/>
      <c r="N58" s="36"/>
    </row>
    <row r="59" spans="2:14" s="53" customFormat="1" ht="13.5" x14ac:dyDescent="0.35">
      <c r="B59" s="59"/>
      <c r="D59" s="52"/>
      <c r="F59" s="54"/>
      <c r="G59" s="54"/>
      <c r="H59" s="54"/>
      <c r="I59" s="54"/>
      <c r="J59" s="54"/>
      <c r="K59" s="34"/>
      <c r="L59" s="36"/>
      <c r="M59" s="36"/>
      <c r="N59" s="36"/>
    </row>
    <row r="60" spans="2:14" s="53" customFormat="1" ht="13.5" x14ac:dyDescent="0.35">
      <c r="B60" s="59"/>
      <c r="D60" s="52"/>
      <c r="F60" s="54"/>
      <c r="G60" s="54"/>
      <c r="H60" s="54"/>
      <c r="I60" s="54"/>
      <c r="J60" s="54"/>
      <c r="K60" s="34"/>
      <c r="L60" s="36"/>
      <c r="M60" s="36"/>
      <c r="N60" s="36"/>
    </row>
    <row r="61" spans="2:14" s="53" customFormat="1" ht="13.5" x14ac:dyDescent="0.35">
      <c r="B61" s="59"/>
      <c r="D61" s="52"/>
      <c r="F61" s="54"/>
      <c r="G61" s="54"/>
      <c r="H61" s="54"/>
      <c r="I61" s="54"/>
      <c r="J61" s="54"/>
      <c r="K61" s="34"/>
      <c r="L61" s="36"/>
      <c r="M61" s="36"/>
      <c r="N61" s="36"/>
    </row>
    <row r="62" spans="2:14" s="53" customFormat="1" ht="13.5" x14ac:dyDescent="0.35">
      <c r="B62" s="59"/>
      <c r="D62" s="52"/>
      <c r="F62" s="54"/>
      <c r="G62" s="54"/>
      <c r="H62" s="54"/>
      <c r="I62" s="54"/>
      <c r="J62" s="54"/>
      <c r="K62" s="34"/>
      <c r="L62" s="36"/>
      <c r="M62" s="36"/>
      <c r="N62" s="36"/>
    </row>
    <row r="63" spans="2:14" s="53" customFormat="1" ht="13.5" x14ac:dyDescent="0.35">
      <c r="B63" s="59"/>
      <c r="D63" s="52"/>
      <c r="F63" s="54"/>
      <c r="G63" s="54"/>
      <c r="H63" s="54"/>
      <c r="I63" s="54"/>
      <c r="J63" s="54"/>
      <c r="K63" s="34"/>
      <c r="L63" s="36"/>
      <c r="M63" s="36"/>
      <c r="N63" s="36"/>
    </row>
    <row r="64" spans="2:14" s="53" customFormat="1" ht="13.5" x14ac:dyDescent="0.35">
      <c r="B64" s="59"/>
      <c r="D64" s="52"/>
      <c r="F64" s="54"/>
      <c r="G64" s="54"/>
      <c r="H64" s="54"/>
      <c r="I64" s="54"/>
      <c r="J64" s="54"/>
      <c r="K64" s="34"/>
      <c r="L64" s="36"/>
      <c r="M64" s="36"/>
      <c r="N64" s="36"/>
    </row>
    <row r="65" spans="2:14" s="53" customFormat="1" ht="13.5" x14ac:dyDescent="0.35">
      <c r="B65" s="59"/>
      <c r="D65" s="52"/>
      <c r="F65" s="54"/>
      <c r="G65" s="54"/>
      <c r="H65" s="54"/>
      <c r="I65" s="54"/>
      <c r="J65" s="54"/>
      <c r="K65" s="34"/>
      <c r="L65" s="36"/>
      <c r="M65" s="36"/>
      <c r="N65" s="36"/>
    </row>
    <row r="66" spans="2:14" s="53" customFormat="1" ht="13.5" x14ac:dyDescent="0.35">
      <c r="B66" s="59"/>
      <c r="D66" s="52"/>
      <c r="F66" s="54"/>
      <c r="G66" s="54"/>
      <c r="H66" s="54"/>
      <c r="I66" s="54"/>
      <c r="J66" s="54"/>
      <c r="K66" s="34"/>
      <c r="L66" s="36"/>
      <c r="M66" s="36"/>
      <c r="N66" s="36"/>
    </row>
    <row r="67" spans="2:14" s="53" customFormat="1" ht="13.5" x14ac:dyDescent="0.35">
      <c r="B67" s="59"/>
      <c r="D67" s="52"/>
      <c r="F67" s="54"/>
      <c r="G67" s="54"/>
      <c r="H67" s="54"/>
      <c r="I67" s="54"/>
      <c r="J67" s="54"/>
      <c r="K67" s="34"/>
      <c r="L67" s="36"/>
      <c r="M67" s="36"/>
      <c r="N67" s="36"/>
    </row>
    <row r="68" spans="2:14" s="53" customFormat="1" ht="13.5" x14ac:dyDescent="0.35">
      <c r="B68" s="59"/>
      <c r="D68" s="52"/>
      <c r="F68" s="54"/>
      <c r="G68" s="54"/>
      <c r="H68" s="54"/>
      <c r="I68" s="54"/>
      <c r="J68" s="54"/>
      <c r="K68" s="34"/>
      <c r="L68" s="36"/>
      <c r="M68" s="36"/>
      <c r="N68" s="36"/>
    </row>
    <row r="69" spans="2:14" s="53" customFormat="1" ht="13.5" x14ac:dyDescent="0.35">
      <c r="B69" s="59"/>
      <c r="D69" s="52"/>
      <c r="F69" s="54"/>
      <c r="G69" s="54"/>
      <c r="H69" s="54"/>
      <c r="I69" s="54"/>
      <c r="J69" s="54"/>
      <c r="K69" s="34"/>
      <c r="L69" s="36"/>
      <c r="M69" s="36"/>
      <c r="N69" s="36"/>
    </row>
    <row r="70" spans="2:14" s="53" customFormat="1" ht="13.5" x14ac:dyDescent="0.35">
      <c r="B70" s="59"/>
      <c r="D70" s="52"/>
      <c r="F70" s="54"/>
      <c r="G70" s="54"/>
      <c r="H70" s="54"/>
      <c r="I70" s="54"/>
      <c r="J70" s="54"/>
      <c r="K70" s="34"/>
      <c r="L70" s="36"/>
      <c r="M70" s="36"/>
      <c r="N70" s="36"/>
    </row>
    <row r="71" spans="2:14" s="53" customFormat="1" ht="13.5" x14ac:dyDescent="0.35">
      <c r="B71" s="59"/>
      <c r="D71" s="52"/>
      <c r="F71" s="54"/>
      <c r="G71" s="54"/>
      <c r="H71" s="54"/>
      <c r="I71" s="54"/>
      <c r="J71" s="54"/>
      <c r="K71" s="34"/>
      <c r="L71" s="36"/>
      <c r="M71" s="36"/>
      <c r="N71" s="36"/>
    </row>
    <row r="72" spans="2:14" s="53" customFormat="1" ht="13.5" x14ac:dyDescent="0.35">
      <c r="B72" s="59"/>
      <c r="D72" s="52"/>
      <c r="F72" s="54"/>
      <c r="G72" s="54"/>
      <c r="H72" s="54"/>
      <c r="I72" s="54"/>
      <c r="J72" s="54"/>
      <c r="K72" s="34"/>
      <c r="L72" s="36"/>
      <c r="M72" s="36"/>
      <c r="N72" s="36"/>
    </row>
    <row r="73" spans="2:14" s="53" customFormat="1" ht="13.5" x14ac:dyDescent="0.35">
      <c r="B73" s="59"/>
      <c r="D73" s="52"/>
      <c r="F73" s="54"/>
      <c r="G73" s="54"/>
      <c r="H73" s="54"/>
      <c r="I73" s="54"/>
      <c r="J73" s="54"/>
      <c r="K73" s="34"/>
      <c r="L73" s="36"/>
      <c r="M73" s="36"/>
      <c r="N73" s="36"/>
    </row>
    <row r="74" spans="2:14" s="53" customFormat="1" ht="13.5" x14ac:dyDescent="0.35">
      <c r="B74" s="59"/>
      <c r="D74" s="52"/>
      <c r="F74" s="54"/>
      <c r="G74" s="54"/>
      <c r="H74" s="54"/>
      <c r="I74" s="54"/>
      <c r="J74" s="54"/>
      <c r="K74" s="34"/>
      <c r="L74" s="36"/>
      <c r="M74" s="36"/>
      <c r="N74" s="36"/>
    </row>
    <row r="75" spans="2:14" s="53" customFormat="1" ht="13.5" x14ac:dyDescent="0.35">
      <c r="B75" s="59"/>
      <c r="D75" s="52"/>
      <c r="F75" s="54"/>
      <c r="G75" s="54"/>
      <c r="H75" s="54"/>
      <c r="I75" s="54"/>
      <c r="J75" s="54"/>
      <c r="K75" s="34"/>
      <c r="L75" s="36"/>
      <c r="M75" s="36"/>
      <c r="N75" s="36"/>
    </row>
    <row r="76" spans="2:14" s="53" customFormat="1" ht="13.5" x14ac:dyDescent="0.35">
      <c r="B76" s="59"/>
      <c r="D76" s="52"/>
      <c r="F76" s="54"/>
      <c r="G76" s="54"/>
      <c r="H76" s="54"/>
      <c r="I76" s="54"/>
      <c r="J76" s="54"/>
      <c r="K76" s="34"/>
      <c r="L76" s="36"/>
      <c r="M76" s="36"/>
      <c r="N76" s="36"/>
    </row>
    <row r="77" spans="2:14" s="53" customFormat="1" ht="13.5" x14ac:dyDescent="0.35">
      <c r="B77" s="59"/>
      <c r="D77" s="52"/>
      <c r="F77" s="54"/>
      <c r="G77" s="54"/>
      <c r="H77" s="54"/>
      <c r="I77" s="54"/>
      <c r="J77" s="54"/>
      <c r="K77" s="34"/>
      <c r="L77" s="36"/>
      <c r="M77" s="36"/>
      <c r="N77" s="36"/>
    </row>
    <row r="78" spans="2:14" s="53" customFormat="1" ht="13.5" x14ac:dyDescent="0.35">
      <c r="B78" s="59"/>
      <c r="D78" s="52"/>
      <c r="F78" s="54"/>
      <c r="G78" s="54"/>
      <c r="H78" s="54"/>
      <c r="I78" s="54"/>
      <c r="J78" s="54"/>
      <c r="K78" s="34"/>
      <c r="L78" s="36"/>
      <c r="M78" s="36"/>
      <c r="N78" s="36"/>
    </row>
    <row r="79" spans="2:14" s="53" customFormat="1" ht="13.5" x14ac:dyDescent="0.35">
      <c r="B79" s="59"/>
      <c r="D79" s="52"/>
      <c r="F79" s="54"/>
      <c r="G79" s="54"/>
      <c r="H79" s="54"/>
      <c r="I79" s="54"/>
      <c r="J79" s="54"/>
      <c r="K79" s="34"/>
      <c r="L79" s="36"/>
      <c r="M79" s="36"/>
      <c r="N79" s="36"/>
    </row>
    <row r="80" spans="2:14" s="53" customFormat="1" ht="13.5" x14ac:dyDescent="0.35">
      <c r="B80" s="59"/>
      <c r="D80" s="52"/>
      <c r="F80" s="54"/>
      <c r="G80" s="54"/>
      <c r="H80" s="54"/>
      <c r="I80" s="54"/>
      <c r="J80" s="54"/>
      <c r="K80" s="34"/>
      <c r="L80" s="36"/>
      <c r="M80" s="36"/>
      <c r="N80" s="36"/>
    </row>
    <row r="81" spans="2:14" s="53" customFormat="1" ht="13.5" x14ac:dyDescent="0.35">
      <c r="B81" s="59"/>
      <c r="D81" s="52"/>
      <c r="F81" s="54"/>
      <c r="G81" s="54"/>
      <c r="H81" s="54"/>
      <c r="I81" s="54"/>
      <c r="J81" s="54"/>
      <c r="K81" s="34"/>
      <c r="L81" s="36"/>
      <c r="M81" s="36"/>
      <c r="N81" s="36"/>
    </row>
    <row r="82" spans="2:14" s="53" customFormat="1" ht="13.5" x14ac:dyDescent="0.35">
      <c r="B82" s="59"/>
      <c r="D82" s="52"/>
      <c r="F82" s="54"/>
      <c r="G82" s="54"/>
      <c r="H82" s="54"/>
      <c r="I82" s="54"/>
      <c r="J82" s="54"/>
      <c r="K82" s="34"/>
      <c r="L82" s="36"/>
      <c r="M82" s="36"/>
      <c r="N82" s="36"/>
    </row>
    <row r="83" spans="2:14" s="53" customFormat="1" ht="13.5" x14ac:dyDescent="0.35">
      <c r="B83" s="59"/>
      <c r="D83" s="52"/>
      <c r="F83" s="54"/>
      <c r="G83" s="54"/>
      <c r="H83" s="54"/>
      <c r="I83" s="54"/>
      <c r="J83" s="54"/>
      <c r="K83" s="34"/>
      <c r="L83" s="36"/>
      <c r="M83" s="36"/>
      <c r="N83" s="36"/>
    </row>
    <row r="84" spans="2:14" s="53" customFormat="1" ht="13.5" x14ac:dyDescent="0.35">
      <c r="B84" s="59"/>
      <c r="D84" s="52"/>
      <c r="F84" s="54"/>
      <c r="G84" s="54"/>
      <c r="H84" s="54"/>
      <c r="I84" s="54"/>
      <c r="J84" s="54"/>
      <c r="K84" s="34"/>
      <c r="L84" s="36"/>
      <c r="M84" s="36"/>
      <c r="N84" s="36"/>
    </row>
    <row r="85" spans="2:14" s="53" customFormat="1" ht="13.5" x14ac:dyDescent="0.35">
      <c r="B85" s="59"/>
      <c r="D85" s="52"/>
      <c r="F85" s="54"/>
      <c r="G85" s="54"/>
      <c r="H85" s="54"/>
      <c r="I85" s="54"/>
      <c r="J85" s="54"/>
      <c r="K85" s="34"/>
      <c r="L85" s="36"/>
      <c r="M85" s="36"/>
      <c r="N85" s="36"/>
    </row>
    <row r="86" spans="2:14" s="53" customFormat="1" ht="13.5" x14ac:dyDescent="0.35">
      <c r="B86" s="59"/>
      <c r="D86" s="52"/>
      <c r="F86" s="54"/>
      <c r="G86" s="54"/>
      <c r="H86" s="54"/>
      <c r="I86" s="54"/>
      <c r="J86" s="54"/>
      <c r="K86" s="34"/>
      <c r="L86" s="36"/>
      <c r="M86" s="36"/>
      <c r="N86" s="36"/>
    </row>
    <row r="87" spans="2:14" s="53" customFormat="1" ht="13.5" x14ac:dyDescent="0.35">
      <c r="B87" s="59"/>
      <c r="D87" s="52"/>
      <c r="F87" s="54"/>
      <c r="G87" s="54"/>
      <c r="H87" s="54"/>
      <c r="I87" s="54"/>
      <c r="J87" s="54"/>
      <c r="K87" s="34"/>
      <c r="L87" s="36"/>
      <c r="M87" s="36"/>
      <c r="N87" s="36"/>
    </row>
    <row r="88" spans="2:14" s="53" customFormat="1" ht="13.5" x14ac:dyDescent="0.35">
      <c r="B88" s="59"/>
      <c r="D88" s="52"/>
      <c r="F88" s="54"/>
      <c r="G88" s="54"/>
      <c r="H88" s="54"/>
      <c r="I88" s="54"/>
      <c r="J88" s="54"/>
      <c r="K88" s="34"/>
      <c r="L88" s="36"/>
      <c r="M88" s="36"/>
      <c r="N88" s="36"/>
    </row>
    <row r="89" spans="2:14" s="53" customFormat="1" ht="13.5" x14ac:dyDescent="0.35">
      <c r="B89" s="59"/>
      <c r="D89" s="52"/>
      <c r="F89" s="54"/>
      <c r="G89" s="54"/>
      <c r="H89" s="54"/>
      <c r="I89" s="54"/>
      <c r="J89" s="54"/>
      <c r="K89" s="34"/>
      <c r="L89" s="36"/>
      <c r="M89" s="36"/>
      <c r="N89" s="36"/>
    </row>
    <row r="90" spans="2:14" s="53" customFormat="1" ht="13.5" x14ac:dyDescent="0.35">
      <c r="B90" s="59"/>
      <c r="D90" s="52"/>
      <c r="F90" s="54"/>
      <c r="G90" s="54"/>
      <c r="H90" s="54"/>
      <c r="I90" s="54"/>
      <c r="J90" s="54"/>
      <c r="K90" s="34"/>
      <c r="L90" s="36"/>
      <c r="M90" s="36"/>
      <c r="N90" s="36"/>
    </row>
    <row r="91" spans="2:14" s="53" customFormat="1" ht="13.5" x14ac:dyDescent="0.35">
      <c r="B91" s="59"/>
      <c r="D91" s="52"/>
      <c r="F91" s="54"/>
      <c r="G91" s="54"/>
      <c r="H91" s="54"/>
      <c r="I91" s="54"/>
      <c r="J91" s="54"/>
      <c r="K91" s="34"/>
      <c r="L91" s="36"/>
      <c r="M91" s="36"/>
      <c r="N91" s="36"/>
    </row>
    <row r="92" spans="2:14" s="53" customFormat="1" ht="13.5" x14ac:dyDescent="0.35">
      <c r="B92" s="59"/>
      <c r="D92" s="52"/>
      <c r="F92" s="54"/>
      <c r="G92" s="54"/>
      <c r="H92" s="54"/>
      <c r="I92" s="54"/>
      <c r="J92" s="54"/>
      <c r="K92" s="34"/>
      <c r="L92" s="36"/>
      <c r="M92" s="36"/>
      <c r="N92" s="36"/>
    </row>
  </sheetData>
  <mergeCells count="3">
    <mergeCell ref="A3:G3"/>
    <mergeCell ref="A2:G2"/>
    <mergeCell ref="A1:G1"/>
  </mergeCells>
  <printOptions horizontalCentered="1"/>
  <pageMargins left="0.7" right="0.7" top="0.75" bottom="0.75" header="0.3" footer="0.3"/>
  <pageSetup paperSize="9" scale="47" orientation="portrait" useFirstPageNumber="1" horizontalDpi="4294967293" r:id="rId1"/>
  <headerFooter>
    <oddHeader>&amp;F</oddHeader>
    <oddFooter>&amp;L&amp;G&amp;R&amp;D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06D3-71AF-493C-BCF2-A4919603AB56}">
  <sheetPr>
    <pageSetUpPr fitToPage="1"/>
  </sheetPr>
  <dimension ref="A1:P122"/>
  <sheetViews>
    <sheetView showGridLines="0" view="pageBreakPreview" zoomScaleNormal="110" zoomScaleSheetLayoutView="100" workbookViewId="0">
      <selection activeCell="C24" sqref="C24"/>
    </sheetView>
  </sheetViews>
  <sheetFormatPr defaultColWidth="11.59765625" defaultRowHeight="12.75" x14ac:dyDescent="0.35"/>
  <cols>
    <col min="1" max="1" width="5.265625" style="36" customWidth="1"/>
    <col min="2" max="2" width="63.265625" style="51" customWidth="1"/>
    <col min="3" max="3" width="20.6640625" style="36" customWidth="1"/>
    <col min="4" max="4" width="5.1328125" style="36" bestFit="1" customWidth="1"/>
    <col min="5" max="5" width="5.86328125" style="53" customWidth="1"/>
    <col min="6" max="6" width="8.19921875" style="54" customWidth="1"/>
    <col min="7" max="7" width="17.9296875" style="54" customWidth="1"/>
    <col min="8" max="10" width="20" style="54" customWidth="1"/>
    <col min="11" max="11" width="13.1328125" style="34" customWidth="1"/>
    <col min="12" max="12" width="5.73046875" style="36" customWidth="1"/>
    <col min="13" max="13" width="13.86328125" style="36" customWidth="1"/>
    <col min="14" max="14" width="15.1328125" style="36" customWidth="1"/>
    <col min="15" max="16384" width="11.59765625" style="36"/>
  </cols>
  <sheetData>
    <row r="1" spans="1:16" s="10" customFormat="1" ht="29.65" customHeight="1" x14ac:dyDescent="0.35">
      <c r="A1" s="252" t="s">
        <v>61</v>
      </c>
      <c r="B1" s="252"/>
      <c r="C1" s="252"/>
      <c r="D1" s="252"/>
      <c r="E1" s="252"/>
      <c r="F1" s="252"/>
      <c r="G1" s="253"/>
      <c r="H1" s="150"/>
      <c r="I1" s="150"/>
    </row>
    <row r="2" spans="1:16" s="11" customFormat="1" ht="18" customHeight="1" x14ac:dyDescent="0.35">
      <c r="A2" s="250" t="s">
        <v>60</v>
      </c>
      <c r="B2" s="250"/>
      <c r="C2" s="250"/>
      <c r="D2" s="250"/>
      <c r="E2" s="250"/>
      <c r="F2" s="250"/>
      <c r="G2" s="251"/>
      <c r="H2" s="151" t="s">
        <v>52</v>
      </c>
      <c r="I2" s="151" t="s">
        <v>52</v>
      </c>
      <c r="J2" s="11" t="s">
        <v>52</v>
      </c>
    </row>
    <row r="3" spans="1:16" s="11" customFormat="1" ht="23.25" customHeight="1" x14ac:dyDescent="0.35">
      <c r="A3" s="250" t="s">
        <v>23</v>
      </c>
      <c r="B3" s="250"/>
      <c r="C3" s="250"/>
      <c r="D3" s="250"/>
      <c r="E3" s="250"/>
      <c r="F3" s="250"/>
      <c r="G3" s="251"/>
      <c r="H3" s="151" t="s">
        <v>53</v>
      </c>
      <c r="I3" s="151" t="s">
        <v>55</v>
      </c>
      <c r="J3" s="11" t="s">
        <v>57</v>
      </c>
    </row>
    <row r="4" spans="1:16" s="17" customFormat="1" ht="22.15" customHeight="1" x14ac:dyDescent="0.35">
      <c r="A4" s="12" t="s">
        <v>0</v>
      </c>
      <c r="B4" s="13" t="s">
        <v>1</v>
      </c>
      <c r="C4" s="14" t="s">
        <v>66</v>
      </c>
      <c r="D4" s="12" t="s">
        <v>2</v>
      </c>
      <c r="E4" s="15" t="s">
        <v>5</v>
      </c>
      <c r="F4" s="12" t="s">
        <v>6</v>
      </c>
      <c r="G4" s="157" t="s">
        <v>3</v>
      </c>
      <c r="H4" s="152"/>
      <c r="I4" s="152"/>
      <c r="J4" s="16"/>
      <c r="K4" s="16"/>
      <c r="L4" s="16"/>
      <c r="M4" s="16"/>
      <c r="N4" s="16"/>
      <c r="O4" s="16"/>
      <c r="P4" s="16"/>
    </row>
    <row r="5" spans="1:16" s="27" customFormat="1" ht="15.75" customHeight="1" x14ac:dyDescent="0.35">
      <c r="A5" s="1" t="s">
        <v>7</v>
      </c>
      <c r="B5" s="18" t="s">
        <v>28</v>
      </c>
      <c r="C5" s="19"/>
      <c r="D5" s="19"/>
      <c r="E5" s="20"/>
      <c r="F5" s="21"/>
      <c r="G5" s="21"/>
      <c r="H5" s="153"/>
      <c r="I5" s="153" t="s">
        <v>56</v>
      </c>
      <c r="J5" s="23" t="s">
        <v>58</v>
      </c>
      <c r="K5" s="25"/>
      <c r="L5" s="26"/>
      <c r="M5" s="26"/>
      <c r="N5" s="26"/>
      <c r="O5" s="26"/>
      <c r="P5" s="26"/>
    </row>
    <row r="6" spans="1:16" s="9" customFormat="1" ht="24.75" customHeight="1" x14ac:dyDescent="0.35">
      <c r="A6" s="3"/>
      <c r="B6" s="2" t="s">
        <v>85</v>
      </c>
      <c r="C6" s="3">
        <v>1</v>
      </c>
      <c r="D6" s="3" t="s">
        <v>25</v>
      </c>
      <c r="E6" s="4">
        <v>1</v>
      </c>
      <c r="F6" s="5">
        <v>2740</v>
      </c>
      <c r="G6" s="158">
        <f>+E6*F6</f>
        <v>2740</v>
      </c>
      <c r="H6" s="154"/>
      <c r="I6" s="154"/>
      <c r="J6" s="6"/>
      <c r="K6" s="7"/>
      <c r="L6" s="8"/>
      <c r="M6" s="8"/>
      <c r="N6" s="8"/>
      <c r="O6" s="8"/>
      <c r="P6" s="8"/>
    </row>
    <row r="7" spans="1:16" s="9" customFormat="1" ht="24.4" customHeight="1" x14ac:dyDescent="0.35">
      <c r="A7" s="3"/>
      <c r="B7" s="2" t="s">
        <v>87</v>
      </c>
      <c r="C7" s="3">
        <v>1</v>
      </c>
      <c r="D7" s="3" t="s">
        <v>25</v>
      </c>
      <c r="E7" s="4">
        <v>1</v>
      </c>
      <c r="F7" s="5">
        <v>1800</v>
      </c>
      <c r="G7" s="158">
        <f t="shared" ref="G7:G25" si="0">+E7*F7</f>
        <v>1800</v>
      </c>
      <c r="H7" s="154"/>
      <c r="I7" s="154"/>
      <c r="J7" s="6"/>
      <c r="K7" s="7"/>
      <c r="L7" s="8"/>
      <c r="M7" s="8"/>
      <c r="N7" s="8"/>
      <c r="O7" s="8"/>
      <c r="P7" s="8"/>
    </row>
    <row r="8" spans="1:16" s="9" customFormat="1" ht="28.25" customHeight="1" x14ac:dyDescent="0.35">
      <c r="A8" s="3"/>
      <c r="B8" s="2" t="s">
        <v>136</v>
      </c>
      <c r="C8" s="3">
        <v>1</v>
      </c>
      <c r="D8" s="3" t="s">
        <v>25</v>
      </c>
      <c r="E8" s="4">
        <v>1</v>
      </c>
      <c r="F8" s="5">
        <v>1200</v>
      </c>
      <c r="G8" s="158">
        <f t="shared" si="0"/>
        <v>1200</v>
      </c>
      <c r="H8" s="154"/>
      <c r="I8" s="154"/>
      <c r="J8" s="6"/>
      <c r="K8" s="7"/>
      <c r="L8" s="8"/>
      <c r="M8" s="8"/>
      <c r="N8" s="8"/>
      <c r="O8" s="8"/>
      <c r="P8" s="8"/>
    </row>
    <row r="9" spans="1:16" s="9" customFormat="1" ht="19.149999999999999" customHeight="1" x14ac:dyDescent="0.35">
      <c r="A9" s="3"/>
      <c r="B9" s="2" t="s">
        <v>74</v>
      </c>
      <c r="C9" s="3">
        <v>1</v>
      </c>
      <c r="D9" s="3" t="s">
        <v>25</v>
      </c>
      <c r="E9" s="4">
        <v>1</v>
      </c>
      <c r="F9" s="5">
        <v>1940</v>
      </c>
      <c r="G9" s="158">
        <f t="shared" si="0"/>
        <v>1940</v>
      </c>
      <c r="H9" s="154"/>
      <c r="I9" s="154"/>
      <c r="J9" s="6"/>
      <c r="K9" s="7"/>
      <c r="L9" s="8"/>
      <c r="M9" s="8"/>
      <c r="N9" s="8"/>
      <c r="O9" s="8"/>
      <c r="P9" s="8"/>
    </row>
    <row r="10" spans="1:16" s="9" customFormat="1" ht="30.75" customHeight="1" x14ac:dyDescent="0.35">
      <c r="A10" s="3"/>
      <c r="B10" s="2" t="s">
        <v>111</v>
      </c>
      <c r="C10" s="3">
        <v>1</v>
      </c>
      <c r="D10" s="3" t="s">
        <v>25</v>
      </c>
      <c r="E10" s="4">
        <v>1</v>
      </c>
      <c r="F10" s="5">
        <v>1380</v>
      </c>
      <c r="G10" s="158">
        <f t="shared" si="0"/>
        <v>1380</v>
      </c>
      <c r="H10" s="154"/>
      <c r="I10" s="154"/>
      <c r="J10" s="6"/>
      <c r="K10" s="7"/>
      <c r="L10" s="8"/>
      <c r="M10" s="8"/>
      <c r="N10" s="8"/>
      <c r="O10" s="8"/>
      <c r="P10" s="8"/>
    </row>
    <row r="11" spans="1:16" s="9" customFormat="1" ht="24.4" customHeight="1" x14ac:dyDescent="0.35">
      <c r="A11" s="3"/>
      <c r="B11" s="2" t="s">
        <v>106</v>
      </c>
      <c r="C11" s="3">
        <v>1</v>
      </c>
      <c r="D11" s="3" t="s">
        <v>25</v>
      </c>
      <c r="E11" s="4">
        <v>1</v>
      </c>
      <c r="F11" s="5">
        <v>640</v>
      </c>
      <c r="G11" s="158">
        <f t="shared" ref="G11" si="1">+E11*F11</f>
        <v>640</v>
      </c>
      <c r="H11" s="154"/>
      <c r="I11" s="154"/>
      <c r="J11" s="6"/>
      <c r="K11" s="7"/>
      <c r="L11" s="8"/>
      <c r="M11" s="8"/>
      <c r="N11" s="8"/>
      <c r="O11" s="8"/>
      <c r="P11" s="8"/>
    </row>
    <row r="12" spans="1:16" s="9" customFormat="1" ht="37.9" customHeight="1" x14ac:dyDescent="0.35">
      <c r="A12" s="3"/>
      <c r="B12" s="2" t="s">
        <v>123</v>
      </c>
      <c r="C12" s="3">
        <v>1</v>
      </c>
      <c r="D12" s="3" t="s">
        <v>25</v>
      </c>
      <c r="E12" s="4">
        <v>1</v>
      </c>
      <c r="F12" s="5">
        <v>580</v>
      </c>
      <c r="G12" s="158">
        <f t="shared" ref="G12" si="2">+E12*F12</f>
        <v>580</v>
      </c>
      <c r="H12" s="154"/>
      <c r="I12" s="154"/>
      <c r="J12" s="6"/>
      <c r="K12" s="7"/>
      <c r="L12" s="8"/>
      <c r="M12" s="8"/>
      <c r="N12" s="8"/>
      <c r="O12" s="8"/>
      <c r="P12" s="8"/>
    </row>
    <row r="13" spans="1:16" s="9" customFormat="1" ht="30.75" customHeight="1" x14ac:dyDescent="0.35">
      <c r="A13" s="3"/>
      <c r="B13" s="2" t="s">
        <v>124</v>
      </c>
      <c r="C13" s="3">
        <v>1</v>
      </c>
      <c r="D13" s="3" t="s">
        <v>25</v>
      </c>
      <c r="E13" s="4">
        <v>1</v>
      </c>
      <c r="F13" s="5">
        <v>480</v>
      </c>
      <c r="G13" s="158">
        <f t="shared" ref="G13" si="3">+E13*F13</f>
        <v>480</v>
      </c>
      <c r="H13" s="154"/>
      <c r="I13" s="154"/>
      <c r="J13" s="6"/>
      <c r="K13" s="7"/>
      <c r="L13" s="8"/>
      <c r="M13" s="8"/>
      <c r="N13" s="8"/>
      <c r="O13" s="8"/>
      <c r="P13" s="8"/>
    </row>
    <row r="14" spans="1:16" s="9" customFormat="1" ht="19.5" customHeight="1" x14ac:dyDescent="0.35">
      <c r="A14" s="3"/>
      <c r="B14" s="2" t="s">
        <v>119</v>
      </c>
      <c r="C14" s="3">
        <v>1</v>
      </c>
      <c r="D14" s="3" t="s">
        <v>25</v>
      </c>
      <c r="E14" s="4">
        <v>1</v>
      </c>
      <c r="F14" s="5">
        <v>340</v>
      </c>
      <c r="G14" s="158">
        <f t="shared" ref="G14" si="4">+E14*F14</f>
        <v>340</v>
      </c>
      <c r="H14" s="154"/>
      <c r="I14" s="154"/>
      <c r="J14" s="6"/>
      <c r="K14" s="7"/>
      <c r="L14" s="8"/>
      <c r="M14" s="8"/>
      <c r="N14" s="8"/>
      <c r="O14" s="8"/>
      <c r="P14" s="8"/>
    </row>
    <row r="15" spans="1:16" s="9" customFormat="1" ht="18.75" customHeight="1" x14ac:dyDescent="0.35">
      <c r="A15" s="3"/>
      <c r="B15" s="2" t="s">
        <v>90</v>
      </c>
      <c r="C15" s="3">
        <v>1</v>
      </c>
      <c r="D15" s="3"/>
      <c r="E15" s="4">
        <v>1</v>
      </c>
      <c r="F15" s="5">
        <v>1752</v>
      </c>
      <c r="G15" s="158">
        <f t="shared" ref="G15" si="5">+E15*F15</f>
        <v>1752</v>
      </c>
      <c r="H15" s="154"/>
      <c r="I15" s="154"/>
      <c r="J15" s="6"/>
      <c r="K15" s="7"/>
      <c r="L15" s="8"/>
      <c r="M15" s="8"/>
      <c r="N15" s="8"/>
      <c r="O15" s="8"/>
      <c r="P15" s="8"/>
    </row>
    <row r="16" spans="1:16" s="9" customFormat="1" ht="24.4" customHeight="1" x14ac:dyDescent="0.35">
      <c r="A16" s="3"/>
      <c r="B16" s="2" t="s">
        <v>89</v>
      </c>
      <c r="C16" s="3">
        <v>1</v>
      </c>
      <c r="D16" s="3"/>
      <c r="E16" s="4">
        <v>1</v>
      </c>
      <c r="F16" s="5">
        <v>1064</v>
      </c>
      <c r="G16" s="158">
        <f t="shared" ref="G16" si="6">+E16*F16</f>
        <v>1064</v>
      </c>
      <c r="H16" s="154"/>
      <c r="I16" s="154"/>
      <c r="J16" s="6"/>
      <c r="K16" s="7"/>
      <c r="L16" s="8"/>
      <c r="M16" s="8"/>
      <c r="N16" s="8"/>
      <c r="O16" s="8"/>
      <c r="P16" s="8"/>
    </row>
    <row r="17" spans="1:16" s="9" customFormat="1" ht="22.5" customHeight="1" x14ac:dyDescent="0.35">
      <c r="A17" s="3"/>
      <c r="B17" s="2" t="s">
        <v>98</v>
      </c>
      <c r="C17" s="3">
        <v>1</v>
      </c>
      <c r="D17" s="3"/>
      <c r="E17" s="4">
        <v>1</v>
      </c>
      <c r="F17" s="5">
        <v>1236</v>
      </c>
      <c r="G17" s="158">
        <f t="shared" ref="G17" si="7">+E17*F17</f>
        <v>1236</v>
      </c>
      <c r="H17" s="154"/>
      <c r="I17" s="154"/>
      <c r="J17" s="6"/>
      <c r="K17" s="7"/>
      <c r="L17" s="8"/>
      <c r="M17" s="8"/>
      <c r="N17" s="8"/>
      <c r="O17" s="8"/>
      <c r="P17" s="8"/>
    </row>
    <row r="18" spans="1:16" s="9" customFormat="1" ht="21.4" customHeight="1" x14ac:dyDescent="0.35">
      <c r="A18" s="3"/>
      <c r="B18" s="2" t="s">
        <v>97</v>
      </c>
      <c r="C18" s="3">
        <v>1</v>
      </c>
      <c r="D18" s="3"/>
      <c r="E18" s="4">
        <v>1</v>
      </c>
      <c r="F18" s="5">
        <v>1728</v>
      </c>
      <c r="G18" s="158">
        <f t="shared" ref="G18" si="8">+E18*F18</f>
        <v>1728</v>
      </c>
      <c r="H18" s="154"/>
      <c r="I18" s="154"/>
      <c r="J18" s="6"/>
      <c r="K18" s="7"/>
      <c r="L18" s="8"/>
      <c r="M18" s="8"/>
      <c r="N18" s="8"/>
      <c r="O18" s="8"/>
      <c r="P18" s="8"/>
    </row>
    <row r="19" spans="1:16" s="9" customFormat="1" ht="40.5" customHeight="1" x14ac:dyDescent="0.35">
      <c r="A19" s="3"/>
      <c r="B19" s="2" t="s">
        <v>76</v>
      </c>
      <c r="C19" s="3">
        <v>1</v>
      </c>
      <c r="D19" s="3" t="s">
        <v>24</v>
      </c>
      <c r="E19" s="4">
        <v>240</v>
      </c>
      <c r="F19" s="5">
        <v>32</v>
      </c>
      <c r="G19" s="158">
        <f t="shared" si="0"/>
        <v>7680</v>
      </c>
      <c r="H19" s="154"/>
      <c r="I19" s="154"/>
      <c r="J19" s="6"/>
      <c r="K19" s="7"/>
      <c r="L19" s="8"/>
      <c r="M19" s="8"/>
      <c r="N19" s="8"/>
      <c r="O19" s="8"/>
      <c r="P19" s="8"/>
    </row>
    <row r="20" spans="1:16" s="9" customFormat="1" ht="36.4" customHeight="1" x14ac:dyDescent="0.35">
      <c r="A20" s="3"/>
      <c r="B20" s="2" t="s">
        <v>71</v>
      </c>
      <c r="C20" s="3">
        <v>1</v>
      </c>
      <c r="D20" s="3" t="s">
        <v>24</v>
      </c>
      <c r="E20" s="4">
        <v>46</v>
      </c>
      <c r="F20" s="5">
        <v>28</v>
      </c>
      <c r="G20" s="158">
        <f t="shared" ref="G20" si="9">+E20*F20</f>
        <v>1288</v>
      </c>
      <c r="H20" s="154"/>
      <c r="I20" s="154"/>
      <c r="J20" s="6"/>
      <c r="K20" s="7"/>
      <c r="L20" s="8"/>
      <c r="M20" s="8"/>
      <c r="N20" s="8"/>
      <c r="O20" s="8"/>
      <c r="P20" s="8"/>
    </row>
    <row r="21" spans="1:16" s="9" customFormat="1" ht="19.149999999999999" customHeight="1" x14ac:dyDescent="0.35">
      <c r="A21" s="3"/>
      <c r="B21" s="2" t="s">
        <v>72</v>
      </c>
      <c r="C21" s="3">
        <v>1</v>
      </c>
      <c r="D21" s="3" t="s">
        <v>24</v>
      </c>
      <c r="E21" s="4">
        <v>1</v>
      </c>
      <c r="F21" s="5">
        <v>8000</v>
      </c>
      <c r="G21" s="158">
        <f t="shared" si="0"/>
        <v>8000</v>
      </c>
      <c r="H21" s="154"/>
      <c r="I21" s="154"/>
      <c r="J21" s="6"/>
      <c r="K21" s="7"/>
      <c r="L21" s="8"/>
      <c r="M21" s="8"/>
      <c r="N21" s="8"/>
      <c r="O21" s="8"/>
      <c r="P21" s="8"/>
    </row>
    <row r="22" spans="1:16" s="9" customFormat="1" ht="46.9" customHeight="1" x14ac:dyDescent="0.35">
      <c r="A22" s="3"/>
      <c r="B22" s="2" t="s">
        <v>77</v>
      </c>
      <c r="C22" s="3">
        <v>1</v>
      </c>
      <c r="D22" s="3" t="s">
        <v>24</v>
      </c>
      <c r="E22" s="4">
        <v>190</v>
      </c>
      <c r="F22" s="5">
        <v>90</v>
      </c>
      <c r="G22" s="158">
        <f t="shared" si="0"/>
        <v>17100</v>
      </c>
      <c r="H22" s="154"/>
      <c r="I22" s="154"/>
      <c r="J22" s="6"/>
      <c r="K22" s="7"/>
      <c r="L22" s="8"/>
      <c r="M22" s="8"/>
      <c r="N22" s="8"/>
      <c r="O22" s="8"/>
      <c r="P22" s="8"/>
    </row>
    <row r="23" spans="1:16" s="9" customFormat="1" ht="26.25" customHeight="1" x14ac:dyDescent="0.35">
      <c r="A23" s="3"/>
      <c r="B23" s="2" t="s">
        <v>132</v>
      </c>
      <c r="C23" s="3">
        <v>1</v>
      </c>
      <c r="D23" s="3" t="s">
        <v>24</v>
      </c>
      <c r="E23" s="4">
        <v>1</v>
      </c>
      <c r="F23" s="5">
        <v>480</v>
      </c>
      <c r="G23" s="158">
        <f t="shared" si="0"/>
        <v>480</v>
      </c>
      <c r="H23" s="154"/>
      <c r="I23" s="154"/>
      <c r="J23" s="6"/>
      <c r="K23" s="7"/>
      <c r="L23" s="8"/>
      <c r="M23" s="8"/>
      <c r="N23" s="8"/>
      <c r="O23" s="8"/>
      <c r="P23" s="8"/>
    </row>
    <row r="24" spans="1:16" s="9" customFormat="1" ht="30" customHeight="1" x14ac:dyDescent="0.35">
      <c r="A24" s="3"/>
      <c r="B24" s="2" t="s">
        <v>110</v>
      </c>
      <c r="C24" s="3">
        <v>1</v>
      </c>
      <c r="D24" s="3" t="s">
        <v>24</v>
      </c>
      <c r="E24" s="4">
        <v>140</v>
      </c>
      <c r="F24" s="5">
        <v>16</v>
      </c>
      <c r="G24" s="158">
        <f t="shared" si="0"/>
        <v>2240</v>
      </c>
      <c r="H24" s="154"/>
      <c r="I24" s="154"/>
      <c r="J24" s="6"/>
      <c r="K24" s="7"/>
      <c r="L24" s="8"/>
      <c r="M24" s="8"/>
      <c r="N24" s="8"/>
      <c r="O24" s="8"/>
      <c r="P24" s="8"/>
    </row>
    <row r="25" spans="1:16" s="9" customFormat="1" ht="16.899999999999999" customHeight="1" x14ac:dyDescent="0.35">
      <c r="A25" s="3"/>
      <c r="B25" s="2" t="s">
        <v>38</v>
      </c>
      <c r="C25" s="3">
        <v>1</v>
      </c>
      <c r="D25" s="3" t="s">
        <v>25</v>
      </c>
      <c r="E25" s="4">
        <v>1</v>
      </c>
      <c r="F25" s="5">
        <v>2200</v>
      </c>
      <c r="G25" s="158">
        <f t="shared" si="0"/>
        <v>2200</v>
      </c>
      <c r="H25" s="154"/>
      <c r="I25" s="154"/>
      <c r="J25" s="6"/>
      <c r="K25" s="7"/>
      <c r="L25" s="8"/>
      <c r="M25" s="8"/>
      <c r="N25" s="8"/>
      <c r="O25" s="8"/>
      <c r="P25" s="8"/>
    </row>
    <row r="26" spans="1:16" ht="12.75" customHeight="1" x14ac:dyDescent="0.35">
      <c r="A26" s="28"/>
      <c r="B26" s="29"/>
      <c r="C26" s="30"/>
      <c r="D26" s="30"/>
      <c r="E26" s="31"/>
      <c r="F26" s="32"/>
      <c r="G26" s="32"/>
      <c r="H26" s="154"/>
      <c r="I26" s="154"/>
      <c r="J26" s="6"/>
      <c r="L26" s="35"/>
      <c r="M26" s="35"/>
      <c r="N26" s="35"/>
      <c r="O26" s="35"/>
      <c r="P26" s="35"/>
    </row>
    <row r="27" spans="1:16" s="27" customFormat="1" ht="15.75" customHeight="1" x14ac:dyDescent="0.35">
      <c r="A27" s="1" t="s">
        <v>68</v>
      </c>
      <c r="B27" s="18" t="s">
        <v>69</v>
      </c>
      <c r="C27" s="19"/>
      <c r="D27" s="19"/>
      <c r="E27" s="20"/>
      <c r="F27" s="21"/>
      <c r="G27" s="21"/>
      <c r="H27" s="153"/>
      <c r="I27" s="153" t="s">
        <v>56</v>
      </c>
      <c r="J27" s="23" t="s">
        <v>58</v>
      </c>
      <c r="K27" s="25"/>
      <c r="L27" s="26"/>
      <c r="M27" s="26"/>
      <c r="N27" s="26"/>
      <c r="O27" s="26"/>
      <c r="P27" s="26"/>
    </row>
    <row r="28" spans="1:16" s="9" customFormat="1" ht="131.65" customHeight="1" x14ac:dyDescent="0.35">
      <c r="A28" s="3"/>
      <c r="B28" s="2" t="s">
        <v>70</v>
      </c>
      <c r="C28" s="3"/>
      <c r="D28" s="3"/>
      <c r="E28" s="4"/>
      <c r="F28" s="5"/>
      <c r="G28" s="158"/>
      <c r="H28" s="154"/>
      <c r="I28" s="154"/>
      <c r="J28" s="6"/>
      <c r="K28" s="7"/>
      <c r="L28" s="8"/>
      <c r="M28" s="8"/>
      <c r="N28" s="8"/>
      <c r="O28" s="8"/>
      <c r="P28" s="8"/>
    </row>
    <row r="29" spans="1:16" s="9" customFormat="1" ht="16.899999999999999" customHeight="1" x14ac:dyDescent="0.35">
      <c r="A29" s="3"/>
      <c r="B29" s="2" t="s">
        <v>93</v>
      </c>
      <c r="C29" s="3"/>
      <c r="D29" s="3" t="s">
        <v>25</v>
      </c>
      <c r="E29" s="4">
        <v>1</v>
      </c>
      <c r="F29" s="5">
        <v>14800</v>
      </c>
      <c r="G29" s="159"/>
      <c r="H29" s="158" t="s">
        <v>109</v>
      </c>
      <c r="I29" s="154"/>
      <c r="J29" s="6"/>
      <c r="K29" s="7"/>
      <c r="L29" s="8"/>
      <c r="M29" s="8"/>
      <c r="N29" s="8"/>
      <c r="O29" s="8"/>
      <c r="P29" s="8"/>
    </row>
    <row r="30" spans="1:16" ht="12.75" customHeight="1" x14ac:dyDescent="0.35">
      <c r="A30" s="28"/>
      <c r="B30" s="29"/>
      <c r="C30" s="30"/>
      <c r="D30" s="30"/>
      <c r="E30" s="31"/>
      <c r="F30" s="32"/>
      <c r="G30" s="32"/>
      <c r="H30" s="154"/>
      <c r="I30" s="154"/>
      <c r="J30" s="6"/>
      <c r="L30" s="35"/>
      <c r="M30" s="35"/>
      <c r="N30" s="35"/>
      <c r="O30" s="35"/>
      <c r="P30" s="35"/>
    </row>
    <row r="31" spans="1:16" s="27" customFormat="1" ht="15.75" customHeight="1" x14ac:dyDescent="0.35">
      <c r="A31" s="1" t="s">
        <v>73</v>
      </c>
      <c r="B31" s="18" t="s">
        <v>139</v>
      </c>
      <c r="C31" s="19"/>
      <c r="D31" s="19"/>
      <c r="E31" s="20"/>
      <c r="F31" s="21"/>
      <c r="G31" s="21"/>
      <c r="H31" s="153"/>
      <c r="I31" s="153" t="s">
        <v>56</v>
      </c>
      <c r="J31" s="23" t="s">
        <v>58</v>
      </c>
      <c r="K31" s="25"/>
      <c r="L31" s="26"/>
      <c r="M31" s="26"/>
      <c r="N31" s="26"/>
      <c r="O31" s="26"/>
      <c r="P31" s="26"/>
    </row>
    <row r="32" spans="1:16" s="9" customFormat="1" ht="27.4" customHeight="1" x14ac:dyDescent="0.35">
      <c r="A32" s="3"/>
      <c r="B32" s="209" t="s">
        <v>113</v>
      </c>
      <c r="C32" s="210"/>
      <c r="D32" s="210"/>
      <c r="E32" s="210"/>
      <c r="F32" s="210"/>
      <c r="G32" s="211"/>
      <c r="H32" s="154"/>
      <c r="I32" s="154"/>
      <c r="J32" s="6"/>
      <c r="K32" s="7"/>
      <c r="L32" s="8"/>
      <c r="M32" s="8"/>
      <c r="N32" s="8"/>
      <c r="O32" s="8"/>
      <c r="P32" s="8"/>
    </row>
    <row r="33" spans="1:16" s="204" customFormat="1" ht="27.4" customHeight="1" x14ac:dyDescent="0.35">
      <c r="A33" s="3"/>
      <c r="B33" s="2" t="s">
        <v>114</v>
      </c>
      <c r="C33" s="3">
        <v>1</v>
      </c>
      <c r="D33" s="3" t="s">
        <v>25</v>
      </c>
      <c r="E33" s="4">
        <v>1</v>
      </c>
      <c r="F33" s="158">
        <v>2580</v>
      </c>
      <c r="G33" s="158">
        <f t="shared" ref="G33:G34" si="10">+E33*F33</f>
        <v>2580</v>
      </c>
      <c r="H33" s="200"/>
      <c r="I33" s="200"/>
      <c r="J33" s="201"/>
      <c r="K33" s="202"/>
      <c r="L33" s="203"/>
      <c r="M33" s="203"/>
      <c r="N33" s="203"/>
      <c r="O33" s="203"/>
      <c r="P33" s="203"/>
    </row>
    <row r="34" spans="1:16" s="204" customFormat="1" ht="27.4" customHeight="1" x14ac:dyDescent="0.35">
      <c r="A34" s="3"/>
      <c r="B34" s="2" t="s">
        <v>140</v>
      </c>
      <c r="C34" s="3">
        <v>1</v>
      </c>
      <c r="D34" s="3" t="s">
        <v>25</v>
      </c>
      <c r="E34" s="4">
        <v>1</v>
      </c>
      <c r="F34" s="158">
        <v>1640</v>
      </c>
      <c r="G34" s="158">
        <f t="shared" si="10"/>
        <v>1640</v>
      </c>
      <c r="H34" s="200"/>
      <c r="I34" s="200"/>
      <c r="J34" s="201"/>
      <c r="K34" s="202"/>
      <c r="L34" s="203"/>
      <c r="M34" s="203"/>
      <c r="N34" s="203"/>
      <c r="O34" s="203"/>
      <c r="P34" s="203"/>
    </row>
    <row r="35" spans="1:16" s="204" customFormat="1" ht="28.9" customHeight="1" x14ac:dyDescent="0.35">
      <c r="A35" s="3"/>
      <c r="B35" s="2" t="s">
        <v>151</v>
      </c>
      <c r="C35" s="3">
        <v>1</v>
      </c>
      <c r="D35" s="3" t="s">
        <v>25</v>
      </c>
      <c r="E35" s="4">
        <v>1</v>
      </c>
      <c r="F35" s="158">
        <v>640</v>
      </c>
      <c r="G35" s="158">
        <f t="shared" ref="G35" si="11">+E35*F35</f>
        <v>640</v>
      </c>
      <c r="H35" s="200"/>
      <c r="I35" s="200"/>
      <c r="J35" s="201"/>
      <c r="K35" s="202"/>
      <c r="L35" s="203"/>
      <c r="M35" s="203"/>
      <c r="N35" s="203"/>
      <c r="O35" s="203"/>
      <c r="P35" s="203"/>
    </row>
    <row r="36" spans="1:16" s="204" customFormat="1" ht="27.4" customHeight="1" x14ac:dyDescent="0.35">
      <c r="A36" s="3"/>
      <c r="B36" s="257"/>
      <c r="C36" s="258"/>
      <c r="D36" s="258"/>
      <c r="E36" s="258"/>
      <c r="F36" s="258"/>
      <c r="G36" s="259"/>
      <c r="H36" s="200"/>
      <c r="I36" s="200"/>
      <c r="J36" s="201"/>
      <c r="K36" s="202"/>
      <c r="L36" s="203"/>
      <c r="M36" s="203"/>
      <c r="N36" s="203"/>
      <c r="O36" s="203"/>
      <c r="P36" s="203"/>
    </row>
    <row r="37" spans="1:16" s="204" customFormat="1" ht="27.4" customHeight="1" x14ac:dyDescent="0.35">
      <c r="A37" s="3"/>
      <c r="B37" s="193" t="s">
        <v>102</v>
      </c>
      <c r="C37" s="3">
        <v>1</v>
      </c>
      <c r="D37" s="3"/>
      <c r="E37" s="4"/>
      <c r="F37" s="5"/>
      <c r="G37" s="158"/>
      <c r="H37" s="200"/>
      <c r="I37" s="200"/>
      <c r="J37" s="201"/>
      <c r="K37" s="202"/>
      <c r="L37" s="203"/>
      <c r="M37" s="203"/>
      <c r="N37" s="203"/>
      <c r="O37" s="203"/>
      <c r="P37" s="203"/>
    </row>
    <row r="38" spans="1:16" s="204" customFormat="1" ht="27.4" customHeight="1" x14ac:dyDescent="0.35">
      <c r="A38" s="199"/>
      <c r="B38" s="2" t="s">
        <v>129</v>
      </c>
      <c r="C38" s="3">
        <v>1</v>
      </c>
      <c r="D38" s="3"/>
      <c r="E38" s="4">
        <v>1</v>
      </c>
      <c r="F38" s="158">
        <v>520</v>
      </c>
      <c r="G38" s="158">
        <f t="shared" ref="G38" si="12">+E38*F38</f>
        <v>520</v>
      </c>
      <c r="H38" s="200"/>
      <c r="I38" s="200"/>
      <c r="J38" s="201"/>
      <c r="K38" s="202"/>
      <c r="L38" s="203"/>
      <c r="M38" s="203"/>
      <c r="N38" s="203"/>
      <c r="O38" s="203"/>
      <c r="P38" s="203"/>
    </row>
    <row r="39" spans="1:16" s="204" customFormat="1" ht="27.4" customHeight="1" x14ac:dyDescent="0.35">
      <c r="A39" s="199"/>
      <c r="B39" s="2" t="s">
        <v>122</v>
      </c>
      <c r="C39" s="3">
        <v>1</v>
      </c>
      <c r="D39" s="3"/>
      <c r="E39" s="4">
        <v>1</v>
      </c>
      <c r="F39" s="158">
        <v>348</v>
      </c>
      <c r="G39" s="158">
        <f t="shared" ref="G39:G41" si="13">+E39*F39</f>
        <v>348</v>
      </c>
      <c r="H39" s="200"/>
      <c r="I39" s="200"/>
      <c r="J39" s="201"/>
      <c r="K39" s="202"/>
      <c r="L39" s="203"/>
      <c r="M39" s="203"/>
      <c r="N39" s="203"/>
      <c r="O39" s="203"/>
      <c r="P39" s="203"/>
    </row>
    <row r="40" spans="1:16" s="204" customFormat="1" ht="27.4" customHeight="1" x14ac:dyDescent="0.35">
      <c r="A40" s="199"/>
      <c r="B40" s="2" t="s">
        <v>128</v>
      </c>
      <c r="C40" s="3">
        <v>1</v>
      </c>
      <c r="D40" s="3"/>
      <c r="E40" s="4">
        <v>1</v>
      </c>
      <c r="F40" s="158">
        <v>505</v>
      </c>
      <c r="G40" s="158">
        <f t="shared" si="13"/>
        <v>505</v>
      </c>
      <c r="H40" s="200"/>
      <c r="I40" s="200"/>
      <c r="J40" s="201"/>
      <c r="K40" s="202"/>
      <c r="L40" s="203"/>
      <c r="M40" s="203"/>
      <c r="N40" s="203"/>
      <c r="O40" s="203"/>
      <c r="P40" s="203"/>
    </row>
    <row r="41" spans="1:16" s="204" customFormat="1" ht="27.4" customHeight="1" x14ac:dyDescent="0.35">
      <c r="A41" s="199"/>
      <c r="B41" s="2" t="s">
        <v>121</v>
      </c>
      <c r="C41" s="3">
        <v>1</v>
      </c>
      <c r="D41" s="3"/>
      <c r="E41" s="4">
        <v>1</v>
      </c>
      <c r="F41" s="158">
        <v>281</v>
      </c>
      <c r="G41" s="158">
        <f t="shared" si="13"/>
        <v>281</v>
      </c>
      <c r="H41" s="200"/>
      <c r="I41" s="200"/>
      <c r="J41" s="201"/>
      <c r="K41" s="202"/>
      <c r="L41" s="203"/>
      <c r="M41" s="203"/>
      <c r="N41" s="203"/>
      <c r="O41" s="203"/>
      <c r="P41" s="203"/>
    </row>
    <row r="42" spans="1:16" s="204" customFormat="1" ht="27.4" customHeight="1" x14ac:dyDescent="0.35">
      <c r="A42" s="3"/>
      <c r="B42" s="205" t="s">
        <v>103</v>
      </c>
      <c r="C42" s="3">
        <v>1</v>
      </c>
      <c r="D42" s="206"/>
      <c r="E42" s="207">
        <v>1</v>
      </c>
      <c r="F42" s="208">
        <v>380</v>
      </c>
      <c r="G42" s="158">
        <f t="shared" ref="G42:G43" si="14">+E42*F42</f>
        <v>380</v>
      </c>
      <c r="H42" s="200"/>
      <c r="I42" s="200"/>
      <c r="J42" s="201"/>
      <c r="K42" s="202"/>
      <c r="L42" s="203"/>
      <c r="M42" s="203"/>
      <c r="N42" s="203"/>
      <c r="O42" s="203"/>
      <c r="P42" s="203"/>
    </row>
    <row r="43" spans="1:16" s="204" customFormat="1" ht="27.4" customHeight="1" thickBot="1" x14ac:dyDescent="0.4">
      <c r="A43" s="196"/>
      <c r="B43" s="225" t="s">
        <v>155</v>
      </c>
      <c r="C43" s="226" t="s">
        <v>32</v>
      </c>
      <c r="D43" s="226"/>
      <c r="E43" s="227">
        <v>1</v>
      </c>
      <c r="F43" s="228">
        <v>600</v>
      </c>
      <c r="G43" s="228">
        <f t="shared" si="14"/>
        <v>600</v>
      </c>
      <c r="H43" s="200"/>
      <c r="I43" s="200"/>
      <c r="J43" s="201"/>
      <c r="K43" s="202"/>
      <c r="L43" s="203"/>
      <c r="M43" s="203"/>
      <c r="N43" s="203"/>
      <c r="O43" s="203"/>
      <c r="P43" s="203"/>
    </row>
    <row r="44" spans="1:16" s="9" customFormat="1" ht="27.4" customHeight="1" thickBot="1" x14ac:dyDescent="0.4">
      <c r="A44" s="196"/>
      <c r="B44" s="197" t="s">
        <v>104</v>
      </c>
      <c r="C44" s="254">
        <f>SUM(G33:G42)</f>
        <v>6894</v>
      </c>
      <c r="D44" s="255"/>
      <c r="E44" s="255"/>
      <c r="F44" s="256"/>
      <c r="G44" s="198"/>
      <c r="H44" s="154"/>
      <c r="I44" s="154"/>
      <c r="J44" s="6"/>
      <c r="K44" s="7"/>
      <c r="L44" s="8"/>
      <c r="M44" s="8"/>
      <c r="N44" s="8"/>
      <c r="O44" s="8"/>
      <c r="P44" s="8"/>
    </row>
    <row r="45" spans="1:16" ht="12.75" customHeight="1" x14ac:dyDescent="0.35">
      <c r="A45" s="28"/>
      <c r="B45" s="29"/>
      <c r="C45" s="30"/>
      <c r="D45" s="30"/>
      <c r="E45" s="31"/>
      <c r="F45" s="32"/>
      <c r="G45" s="32"/>
      <c r="H45" s="154"/>
      <c r="I45" s="154"/>
      <c r="J45" s="6"/>
      <c r="L45" s="35"/>
      <c r="M45" s="35"/>
      <c r="N45" s="35"/>
      <c r="O45" s="35"/>
      <c r="P45" s="35"/>
    </row>
    <row r="46" spans="1:16" s="204" customFormat="1" ht="27.4" customHeight="1" x14ac:dyDescent="0.35">
      <c r="A46" s="196"/>
      <c r="B46" s="225" t="s">
        <v>145</v>
      </c>
      <c r="C46" s="226" t="s">
        <v>32</v>
      </c>
      <c r="D46" s="226"/>
      <c r="E46" s="227">
        <v>3</v>
      </c>
      <c r="F46" s="228">
        <v>380</v>
      </c>
      <c r="G46" s="228">
        <f t="shared" ref="G46" si="15">+E46*F46</f>
        <v>1140</v>
      </c>
      <c r="H46" s="200"/>
      <c r="I46" s="200"/>
      <c r="J46" s="201"/>
      <c r="K46" s="202"/>
      <c r="L46" s="203"/>
      <c r="M46" s="203"/>
      <c r="N46" s="203"/>
      <c r="O46" s="203"/>
      <c r="P46" s="203"/>
    </row>
    <row r="47" spans="1:16" s="204" customFormat="1" ht="27.4" customHeight="1" x14ac:dyDescent="0.35">
      <c r="A47" s="196"/>
      <c r="B47" s="225" t="s">
        <v>146</v>
      </c>
      <c r="C47" s="226"/>
      <c r="D47" s="226"/>
      <c r="E47" s="227">
        <v>1</v>
      </c>
      <c r="F47" s="228">
        <v>242</v>
      </c>
      <c r="G47" s="228">
        <f t="shared" ref="G47" si="16">+E47*F47</f>
        <v>242</v>
      </c>
      <c r="H47" s="200"/>
      <c r="I47" s="200"/>
      <c r="J47" s="201"/>
      <c r="K47" s="202"/>
      <c r="L47" s="203"/>
      <c r="M47" s="203"/>
      <c r="N47" s="203"/>
      <c r="O47" s="203"/>
      <c r="P47" s="203"/>
    </row>
    <row r="48" spans="1:16" s="204" customFormat="1" ht="27.4" customHeight="1" x14ac:dyDescent="0.35">
      <c r="A48" s="196"/>
      <c r="B48" s="225" t="s">
        <v>147</v>
      </c>
      <c r="C48" s="226"/>
      <c r="D48" s="226"/>
      <c r="E48" s="227">
        <v>1</v>
      </c>
      <c r="F48" s="228">
        <v>90</v>
      </c>
      <c r="G48" s="228">
        <f t="shared" ref="G48" si="17">+E48*F48</f>
        <v>90</v>
      </c>
      <c r="H48" s="200"/>
      <c r="I48" s="200"/>
      <c r="J48" s="201"/>
      <c r="K48" s="202"/>
      <c r="L48" s="203"/>
      <c r="M48" s="203"/>
      <c r="N48" s="203"/>
      <c r="O48" s="203"/>
      <c r="P48" s="203"/>
    </row>
    <row r="49" spans="1:16" s="204" customFormat="1" ht="27.4" customHeight="1" x14ac:dyDescent="0.35">
      <c r="A49" s="196"/>
      <c r="B49" s="225" t="s">
        <v>148</v>
      </c>
      <c r="C49" s="226"/>
      <c r="D49" s="226"/>
      <c r="E49" s="227">
        <v>1</v>
      </c>
      <c r="F49" s="228">
        <v>240</v>
      </c>
      <c r="G49" s="228">
        <f t="shared" ref="G49" si="18">+E49*F49</f>
        <v>240</v>
      </c>
      <c r="H49" s="200"/>
      <c r="I49" s="200"/>
      <c r="J49" s="201"/>
      <c r="K49" s="202"/>
      <c r="L49" s="203"/>
      <c r="M49" s="203"/>
      <c r="N49" s="203"/>
      <c r="O49" s="203"/>
      <c r="P49" s="203"/>
    </row>
    <row r="50" spans="1:16" ht="12.75" customHeight="1" x14ac:dyDescent="0.35">
      <c r="A50" s="28"/>
      <c r="B50" s="29"/>
      <c r="C50" s="30"/>
      <c r="D50" s="30"/>
      <c r="E50" s="31"/>
      <c r="F50" s="32"/>
      <c r="G50" s="32"/>
      <c r="H50" s="154"/>
      <c r="I50" s="154"/>
      <c r="J50" s="6"/>
      <c r="L50" s="35"/>
      <c r="M50" s="35"/>
      <c r="N50" s="35"/>
      <c r="O50" s="35"/>
      <c r="P50" s="35"/>
    </row>
    <row r="51" spans="1:16" s="42" customFormat="1" ht="13.15" x14ac:dyDescent="0.35">
      <c r="A51" s="37"/>
      <c r="B51" s="38" t="s">
        <v>4</v>
      </c>
      <c r="C51" s="37"/>
      <c r="D51" s="37"/>
      <c r="E51" s="4"/>
      <c r="F51" s="39"/>
      <c r="G51" s="159">
        <f>SUM(G6:G49)</f>
        <v>65074</v>
      </c>
      <c r="H51" s="154"/>
      <c r="I51" s="154"/>
      <c r="J51" s="6"/>
      <c r="K51" s="41"/>
      <c r="L51" s="41"/>
      <c r="M51" s="41"/>
      <c r="N51" s="41"/>
      <c r="O51" s="41"/>
      <c r="P51" s="41"/>
    </row>
    <row r="52" spans="1:16" x14ac:dyDescent="0.35">
      <c r="A52" s="28"/>
      <c r="B52" s="29"/>
      <c r="C52" s="30"/>
      <c r="D52" s="30"/>
      <c r="E52" s="31"/>
      <c r="F52" s="32"/>
      <c r="G52" s="32"/>
      <c r="H52" s="154"/>
      <c r="I52" s="154"/>
      <c r="J52" s="6"/>
      <c r="L52" s="35"/>
      <c r="M52" s="35"/>
      <c r="N52" s="35"/>
      <c r="O52" s="35"/>
      <c r="P52" s="35"/>
    </row>
    <row r="53" spans="1:16" ht="24" customHeight="1" x14ac:dyDescent="0.35">
      <c r="A53" s="43"/>
      <c r="B53" s="44" t="s">
        <v>51</v>
      </c>
      <c r="C53" s="45"/>
      <c r="D53" s="45"/>
      <c r="E53" s="46"/>
      <c r="F53" s="47"/>
      <c r="G53" s="160">
        <f>SUM(G51)</f>
        <v>65074</v>
      </c>
      <c r="H53" s="155"/>
      <c r="I53" s="163"/>
      <c r="J53" s="23"/>
      <c r="L53" s="35"/>
      <c r="M53" s="35"/>
      <c r="N53" s="35"/>
      <c r="O53" s="35"/>
      <c r="P53" s="35"/>
    </row>
    <row r="54" spans="1:16" ht="13.5" x14ac:dyDescent="0.35">
      <c r="D54" s="52"/>
      <c r="H54" s="6"/>
      <c r="I54" s="6"/>
      <c r="J54" s="6"/>
      <c r="L54" s="35"/>
      <c r="M54" s="35"/>
      <c r="N54" s="35"/>
      <c r="O54" s="35"/>
      <c r="P54" s="35"/>
    </row>
    <row r="55" spans="1:16" ht="13.5" x14ac:dyDescent="0.35">
      <c r="D55" s="52"/>
      <c r="H55" s="6"/>
      <c r="I55" s="6"/>
      <c r="J55" s="6"/>
    </row>
    <row r="56" spans="1:16" ht="13.5" x14ac:dyDescent="0.35">
      <c r="D56" s="52"/>
      <c r="G56" s="55"/>
      <c r="H56" s="6"/>
      <c r="I56" s="6"/>
      <c r="J56" s="6"/>
      <c r="K56" s="36"/>
    </row>
    <row r="57" spans="1:16" ht="13.5" x14ac:dyDescent="0.35">
      <c r="D57" s="52"/>
      <c r="H57" s="6"/>
      <c r="I57" s="6"/>
      <c r="J57" s="6"/>
    </row>
    <row r="58" spans="1:16" s="34" customFormat="1" ht="13.5" x14ac:dyDescent="0.35">
      <c r="B58" s="56"/>
      <c r="C58" s="35"/>
      <c r="D58" s="57"/>
      <c r="E58" s="31"/>
      <c r="F58" s="54"/>
      <c r="G58" s="54"/>
      <c r="H58" s="40"/>
      <c r="I58" s="6"/>
      <c r="J58" s="6"/>
      <c r="L58" s="36"/>
      <c r="M58" s="36"/>
      <c r="N58" s="36"/>
    </row>
    <row r="59" spans="1:16" s="34" customFormat="1" ht="13.5" x14ac:dyDescent="0.35">
      <c r="B59" s="56"/>
      <c r="C59" s="35"/>
      <c r="D59" s="57"/>
      <c r="E59" s="31"/>
      <c r="F59" s="54"/>
      <c r="G59" s="54"/>
      <c r="H59" s="6"/>
      <c r="I59" s="6"/>
      <c r="J59" s="6"/>
      <c r="L59" s="36"/>
      <c r="M59" s="36"/>
      <c r="N59" s="36"/>
    </row>
    <row r="60" spans="1:16" s="34" customFormat="1" ht="15" x14ac:dyDescent="0.35">
      <c r="B60" s="56"/>
      <c r="D60" s="30"/>
      <c r="E60" s="31"/>
      <c r="F60" s="54"/>
      <c r="G60" s="54"/>
      <c r="H60" s="49"/>
      <c r="I60" s="40"/>
      <c r="J60" s="40"/>
      <c r="L60" s="36"/>
      <c r="M60" s="36"/>
      <c r="N60" s="36"/>
    </row>
    <row r="61" spans="1:16" s="34" customFormat="1" x14ac:dyDescent="0.35">
      <c r="B61" s="56"/>
      <c r="D61" s="30"/>
      <c r="E61" s="31"/>
      <c r="F61" s="54"/>
      <c r="G61" s="54"/>
      <c r="H61" s="54"/>
      <c r="I61" s="6"/>
      <c r="J61" s="6"/>
      <c r="L61" s="36"/>
      <c r="M61" s="36"/>
      <c r="N61" s="36"/>
    </row>
    <row r="62" spans="1:16" s="34" customFormat="1" ht="15" x14ac:dyDescent="0.35">
      <c r="B62" s="56"/>
      <c r="D62" s="30"/>
      <c r="E62" s="31"/>
      <c r="F62" s="54"/>
      <c r="G62" s="54"/>
      <c r="H62" s="54"/>
      <c r="I62" s="49"/>
      <c r="J62" s="49"/>
      <c r="L62" s="36"/>
      <c r="M62" s="36"/>
      <c r="N62" s="36"/>
    </row>
    <row r="63" spans="1:16" s="34" customFormat="1" x14ac:dyDescent="0.35">
      <c r="B63" s="56"/>
      <c r="D63" s="30"/>
      <c r="E63" s="31"/>
      <c r="F63" s="30"/>
      <c r="G63" s="58"/>
      <c r="I63" s="54"/>
      <c r="J63" s="54"/>
      <c r="L63" s="36"/>
      <c r="M63" s="36"/>
      <c r="N63" s="36"/>
    </row>
    <row r="64" spans="1:16" s="34" customFormat="1" x14ac:dyDescent="0.35">
      <c r="B64" s="56"/>
      <c r="D64" s="30"/>
      <c r="E64" s="31"/>
      <c r="F64" s="54"/>
      <c r="G64" s="54"/>
      <c r="H64" s="54"/>
      <c r="I64" s="54"/>
      <c r="J64" s="54"/>
      <c r="L64" s="36"/>
      <c r="M64" s="36"/>
      <c r="N64" s="36"/>
    </row>
    <row r="65" spans="2:14" s="34" customFormat="1" ht="13.5" x14ac:dyDescent="0.35">
      <c r="B65" s="56"/>
      <c r="C65" s="35"/>
      <c r="D65" s="57"/>
      <c r="E65" s="31"/>
      <c r="F65" s="54"/>
      <c r="G65" s="54"/>
      <c r="H65" s="54"/>
      <c r="L65" s="36"/>
      <c r="M65" s="36"/>
      <c r="N65" s="36"/>
    </row>
    <row r="66" spans="2:14" s="34" customFormat="1" ht="13.5" x14ac:dyDescent="0.35">
      <c r="B66" s="56"/>
      <c r="C66" s="35"/>
      <c r="D66" s="57"/>
      <c r="E66" s="31"/>
      <c r="F66" s="54"/>
      <c r="G66" s="54"/>
      <c r="H66" s="54"/>
      <c r="I66" s="54"/>
      <c r="J66" s="54"/>
      <c r="L66" s="36"/>
      <c r="M66" s="36"/>
      <c r="N66" s="36"/>
    </row>
    <row r="67" spans="2:14" s="34" customFormat="1" ht="13.5" x14ac:dyDescent="0.35">
      <c r="B67" s="56"/>
      <c r="C67" s="35"/>
      <c r="D67" s="57"/>
      <c r="E67" s="31"/>
      <c r="F67" s="54"/>
      <c r="G67" s="54"/>
      <c r="H67" s="54"/>
      <c r="I67" s="54"/>
      <c r="J67" s="54"/>
      <c r="L67" s="36"/>
      <c r="M67" s="36"/>
      <c r="N67" s="36"/>
    </row>
    <row r="68" spans="2:14" s="34" customFormat="1" ht="13.5" x14ac:dyDescent="0.35">
      <c r="B68" s="56"/>
      <c r="C68" s="35"/>
      <c r="D68" s="57"/>
      <c r="E68" s="31"/>
      <c r="F68" s="54"/>
      <c r="G68" s="54"/>
      <c r="H68" s="54"/>
      <c r="I68" s="54"/>
      <c r="J68" s="54"/>
      <c r="L68" s="36"/>
      <c r="M68" s="36"/>
      <c r="N68" s="36"/>
    </row>
    <row r="69" spans="2:14" s="34" customFormat="1" ht="13.5" x14ac:dyDescent="0.35">
      <c r="B69" s="51"/>
      <c r="C69" s="36"/>
      <c r="D69" s="52"/>
      <c r="E69" s="53"/>
      <c r="F69" s="54"/>
      <c r="G69" s="54"/>
      <c r="H69" s="54"/>
      <c r="I69" s="54"/>
      <c r="J69" s="54"/>
      <c r="L69" s="36"/>
      <c r="M69" s="36"/>
      <c r="N69" s="36"/>
    </row>
    <row r="70" spans="2:14" s="34" customFormat="1" ht="13.5" x14ac:dyDescent="0.35">
      <c r="B70" s="51"/>
      <c r="C70" s="36"/>
      <c r="D70" s="52"/>
      <c r="E70" s="53"/>
      <c r="F70" s="54"/>
      <c r="G70" s="54"/>
      <c r="H70" s="54"/>
      <c r="I70" s="54"/>
      <c r="J70" s="54"/>
      <c r="L70" s="36"/>
      <c r="M70" s="36"/>
      <c r="N70" s="36"/>
    </row>
    <row r="71" spans="2:14" s="34" customFormat="1" ht="13.5" x14ac:dyDescent="0.35">
      <c r="B71" s="51"/>
      <c r="C71" s="36"/>
      <c r="D71" s="52"/>
      <c r="E71" s="53"/>
      <c r="F71" s="54"/>
      <c r="G71" s="54"/>
      <c r="H71" s="54"/>
      <c r="I71" s="54"/>
      <c r="J71" s="54"/>
      <c r="L71" s="36"/>
      <c r="M71" s="36"/>
      <c r="N71" s="36"/>
    </row>
    <row r="72" spans="2:14" s="34" customFormat="1" ht="13.5" x14ac:dyDescent="0.35">
      <c r="B72" s="51"/>
      <c r="C72" s="36"/>
      <c r="D72" s="52"/>
      <c r="E72" s="53"/>
      <c r="F72" s="54"/>
      <c r="G72" s="54"/>
      <c r="H72" s="54"/>
      <c r="I72" s="54"/>
      <c r="J72" s="54"/>
      <c r="L72" s="36"/>
      <c r="M72" s="36"/>
      <c r="N72" s="36"/>
    </row>
    <row r="73" spans="2:14" s="34" customFormat="1" ht="13.5" x14ac:dyDescent="0.35">
      <c r="B73" s="51"/>
      <c r="C73" s="36"/>
      <c r="D73" s="52"/>
      <c r="E73" s="53"/>
      <c r="F73" s="54"/>
      <c r="G73" s="54"/>
      <c r="H73" s="54"/>
      <c r="I73" s="54"/>
      <c r="J73" s="54"/>
      <c r="L73" s="36"/>
      <c r="M73" s="36"/>
      <c r="N73" s="36"/>
    </row>
    <row r="74" spans="2:14" s="53" customFormat="1" ht="13.5" x14ac:dyDescent="0.35">
      <c r="B74" s="59"/>
      <c r="D74" s="52"/>
      <c r="F74" s="54"/>
      <c r="G74" s="54"/>
      <c r="H74" s="54"/>
      <c r="I74" s="54"/>
      <c r="J74" s="54"/>
      <c r="K74" s="34"/>
      <c r="L74" s="36"/>
      <c r="M74" s="36"/>
      <c r="N74" s="36"/>
    </row>
    <row r="75" spans="2:14" s="53" customFormat="1" ht="13.5" x14ac:dyDescent="0.35">
      <c r="B75" s="59"/>
      <c r="D75" s="52"/>
      <c r="F75" s="54"/>
      <c r="G75" s="54"/>
      <c r="H75" s="54"/>
      <c r="I75" s="54"/>
      <c r="J75" s="54"/>
      <c r="K75" s="34"/>
      <c r="L75" s="36"/>
      <c r="M75" s="36"/>
      <c r="N75" s="36"/>
    </row>
    <row r="76" spans="2:14" s="53" customFormat="1" ht="13.5" x14ac:dyDescent="0.35">
      <c r="B76" s="59"/>
      <c r="D76" s="52"/>
      <c r="F76" s="54"/>
      <c r="G76" s="54"/>
      <c r="H76" s="54"/>
      <c r="I76" s="54"/>
      <c r="J76" s="54"/>
      <c r="K76" s="34"/>
      <c r="L76" s="36"/>
      <c r="M76" s="36"/>
      <c r="N76" s="36"/>
    </row>
    <row r="77" spans="2:14" s="53" customFormat="1" ht="13.5" x14ac:dyDescent="0.35">
      <c r="B77" s="59"/>
      <c r="D77" s="52"/>
      <c r="F77" s="54"/>
      <c r="G77" s="54"/>
      <c r="H77" s="54"/>
      <c r="I77" s="54"/>
      <c r="J77" s="54"/>
      <c r="K77" s="34"/>
      <c r="L77" s="36"/>
      <c r="M77" s="36"/>
      <c r="N77" s="36"/>
    </row>
    <row r="78" spans="2:14" s="53" customFormat="1" ht="13.5" x14ac:dyDescent="0.35">
      <c r="B78" s="59"/>
      <c r="D78" s="52"/>
      <c r="F78" s="54"/>
      <c r="G78" s="54"/>
      <c r="H78" s="54"/>
      <c r="I78" s="54"/>
      <c r="J78" s="54"/>
      <c r="K78" s="34"/>
      <c r="L78" s="36"/>
      <c r="M78" s="36"/>
      <c r="N78" s="36"/>
    </row>
    <row r="79" spans="2:14" s="53" customFormat="1" ht="13.5" x14ac:dyDescent="0.35">
      <c r="B79" s="59"/>
      <c r="D79" s="52"/>
      <c r="F79" s="54"/>
      <c r="G79" s="54"/>
      <c r="H79" s="54"/>
      <c r="I79" s="54"/>
      <c r="J79" s="54"/>
      <c r="K79" s="34"/>
      <c r="L79" s="36"/>
      <c r="M79" s="36"/>
      <c r="N79" s="36"/>
    </row>
    <row r="80" spans="2:14" s="53" customFormat="1" ht="13.5" x14ac:dyDescent="0.35">
      <c r="B80" s="59"/>
      <c r="D80" s="52"/>
      <c r="F80" s="54"/>
      <c r="G80" s="54"/>
      <c r="H80" s="54"/>
      <c r="I80" s="54"/>
      <c r="J80" s="54"/>
      <c r="K80" s="34"/>
      <c r="L80" s="36"/>
      <c r="M80" s="36"/>
      <c r="N80" s="36"/>
    </row>
    <row r="81" spans="2:14" s="53" customFormat="1" ht="13.5" x14ac:dyDescent="0.35">
      <c r="B81" s="59"/>
      <c r="D81" s="52"/>
      <c r="F81" s="54"/>
      <c r="G81" s="54"/>
      <c r="H81" s="54"/>
      <c r="I81" s="54"/>
      <c r="J81" s="54"/>
      <c r="K81" s="34"/>
      <c r="L81" s="36"/>
      <c r="M81" s="36"/>
      <c r="N81" s="36"/>
    </row>
    <row r="82" spans="2:14" s="53" customFormat="1" ht="13.5" x14ac:dyDescent="0.35">
      <c r="B82" s="59"/>
      <c r="D82" s="52"/>
      <c r="F82" s="54"/>
      <c r="G82" s="54"/>
      <c r="H82" s="54"/>
      <c r="I82" s="54"/>
      <c r="J82" s="54"/>
      <c r="K82" s="34"/>
      <c r="L82" s="36"/>
      <c r="M82" s="36"/>
      <c r="N82" s="36"/>
    </row>
    <row r="83" spans="2:14" s="53" customFormat="1" ht="13.5" x14ac:dyDescent="0.35">
      <c r="B83" s="59"/>
      <c r="D83" s="52"/>
      <c r="F83" s="54"/>
      <c r="G83" s="54"/>
      <c r="H83" s="54"/>
      <c r="I83" s="54"/>
      <c r="J83" s="54"/>
      <c r="K83" s="34"/>
      <c r="L83" s="36"/>
      <c r="M83" s="36"/>
      <c r="N83" s="36"/>
    </row>
    <row r="84" spans="2:14" s="53" customFormat="1" ht="13.5" x14ac:dyDescent="0.35">
      <c r="B84" s="59"/>
      <c r="D84" s="52"/>
      <c r="F84" s="54"/>
      <c r="G84" s="54"/>
      <c r="H84" s="54"/>
      <c r="I84" s="54"/>
      <c r="J84" s="54"/>
      <c r="K84" s="34"/>
      <c r="L84" s="36"/>
      <c r="M84" s="36"/>
      <c r="N84" s="36"/>
    </row>
    <row r="85" spans="2:14" s="53" customFormat="1" ht="13.5" x14ac:dyDescent="0.35">
      <c r="B85" s="59"/>
      <c r="D85" s="52"/>
      <c r="F85" s="54"/>
      <c r="G85" s="54"/>
      <c r="H85" s="54"/>
      <c r="I85" s="54"/>
      <c r="J85" s="54"/>
      <c r="K85" s="34"/>
      <c r="L85" s="36"/>
      <c r="M85" s="36"/>
      <c r="N85" s="36"/>
    </row>
    <row r="86" spans="2:14" s="53" customFormat="1" ht="13.5" x14ac:dyDescent="0.35">
      <c r="B86" s="59"/>
      <c r="D86" s="52"/>
      <c r="F86" s="54"/>
      <c r="G86" s="54"/>
      <c r="H86" s="54"/>
      <c r="I86" s="54"/>
      <c r="J86" s="54"/>
      <c r="K86" s="34"/>
      <c r="L86" s="36"/>
      <c r="M86" s="36"/>
      <c r="N86" s="36"/>
    </row>
    <row r="87" spans="2:14" s="53" customFormat="1" ht="13.5" x14ac:dyDescent="0.35">
      <c r="B87" s="59"/>
      <c r="D87" s="52"/>
      <c r="F87" s="54"/>
      <c r="G87" s="54"/>
      <c r="H87" s="54"/>
      <c r="I87" s="54"/>
      <c r="J87" s="54"/>
      <c r="K87" s="34"/>
      <c r="L87" s="36"/>
      <c r="M87" s="36"/>
      <c r="N87" s="36"/>
    </row>
    <row r="88" spans="2:14" s="53" customFormat="1" ht="13.5" x14ac:dyDescent="0.35">
      <c r="B88" s="59"/>
      <c r="D88" s="52"/>
      <c r="F88" s="54"/>
      <c r="G88" s="54"/>
      <c r="H88" s="54"/>
      <c r="I88" s="54"/>
      <c r="J88" s="54"/>
      <c r="K88" s="34"/>
      <c r="L88" s="36"/>
      <c r="M88" s="36"/>
      <c r="N88" s="36"/>
    </row>
    <row r="89" spans="2:14" s="53" customFormat="1" ht="13.5" x14ac:dyDescent="0.35">
      <c r="B89" s="59"/>
      <c r="D89" s="52"/>
      <c r="F89" s="54"/>
      <c r="G89" s="54"/>
      <c r="H89" s="54"/>
      <c r="I89" s="54"/>
      <c r="J89" s="54"/>
      <c r="K89" s="34"/>
      <c r="L89" s="36"/>
      <c r="M89" s="36"/>
      <c r="N89" s="36"/>
    </row>
    <row r="90" spans="2:14" s="53" customFormat="1" ht="13.5" x14ac:dyDescent="0.35">
      <c r="B90" s="59"/>
      <c r="D90" s="52"/>
      <c r="F90" s="54"/>
      <c r="G90" s="54"/>
      <c r="H90" s="54"/>
      <c r="I90" s="54"/>
      <c r="J90" s="54"/>
      <c r="K90" s="34"/>
      <c r="L90" s="36"/>
      <c r="M90" s="36"/>
      <c r="N90" s="36"/>
    </row>
    <row r="91" spans="2:14" s="53" customFormat="1" ht="13.5" x14ac:dyDescent="0.35">
      <c r="B91" s="59"/>
      <c r="D91" s="52"/>
      <c r="F91" s="54"/>
      <c r="G91" s="54"/>
      <c r="H91" s="54"/>
      <c r="I91" s="54"/>
      <c r="J91" s="54"/>
      <c r="K91" s="34"/>
      <c r="L91" s="36"/>
      <c r="M91" s="36"/>
      <c r="N91" s="36"/>
    </row>
    <row r="92" spans="2:14" s="53" customFormat="1" ht="13.5" x14ac:dyDescent="0.35">
      <c r="B92" s="59"/>
      <c r="D92" s="52"/>
      <c r="F92" s="54"/>
      <c r="G92" s="54"/>
      <c r="H92" s="54"/>
      <c r="I92" s="54"/>
      <c r="J92" s="54"/>
      <c r="K92" s="34"/>
      <c r="L92" s="36"/>
      <c r="M92" s="36"/>
      <c r="N92" s="36"/>
    </row>
    <row r="93" spans="2:14" s="53" customFormat="1" ht="13.5" x14ac:dyDescent="0.35">
      <c r="B93" s="59"/>
      <c r="D93" s="52"/>
      <c r="F93" s="54"/>
      <c r="G93" s="54"/>
      <c r="H93" s="54"/>
      <c r="I93" s="54"/>
      <c r="J93" s="54"/>
      <c r="K93" s="34"/>
      <c r="L93" s="36"/>
      <c r="M93" s="36"/>
      <c r="N93" s="36"/>
    </row>
    <row r="94" spans="2:14" s="53" customFormat="1" ht="13.5" x14ac:dyDescent="0.35">
      <c r="B94" s="59"/>
      <c r="D94" s="52"/>
      <c r="F94" s="54"/>
      <c r="G94" s="54"/>
      <c r="H94" s="54"/>
      <c r="I94" s="54"/>
      <c r="J94" s="54"/>
      <c r="K94" s="34"/>
      <c r="L94" s="36"/>
      <c r="M94" s="36"/>
      <c r="N94" s="36"/>
    </row>
    <row r="95" spans="2:14" s="53" customFormat="1" ht="13.5" x14ac:dyDescent="0.35">
      <c r="B95" s="59"/>
      <c r="D95" s="52"/>
      <c r="F95" s="54"/>
      <c r="G95" s="54"/>
      <c r="H95" s="54"/>
      <c r="I95" s="54"/>
      <c r="J95" s="54"/>
      <c r="K95" s="34"/>
      <c r="L95" s="36"/>
      <c r="M95" s="36"/>
      <c r="N95" s="36"/>
    </row>
    <row r="96" spans="2:14" s="53" customFormat="1" ht="13.5" x14ac:dyDescent="0.35">
      <c r="B96" s="59"/>
      <c r="D96" s="52"/>
      <c r="F96" s="54"/>
      <c r="G96" s="54"/>
      <c r="H96" s="54"/>
      <c r="I96" s="54"/>
      <c r="J96" s="54"/>
      <c r="K96" s="34"/>
      <c r="L96" s="36"/>
      <c r="M96" s="36"/>
      <c r="N96" s="36"/>
    </row>
    <row r="97" spans="2:14" s="53" customFormat="1" ht="13.5" x14ac:dyDescent="0.35">
      <c r="B97" s="59"/>
      <c r="D97" s="52"/>
      <c r="F97" s="54"/>
      <c r="G97" s="54"/>
      <c r="H97" s="54"/>
      <c r="I97" s="54"/>
      <c r="J97" s="54"/>
      <c r="K97" s="34"/>
      <c r="L97" s="36"/>
      <c r="M97" s="36"/>
      <c r="N97" s="36"/>
    </row>
    <row r="98" spans="2:14" s="53" customFormat="1" ht="13.5" x14ac:dyDescent="0.35">
      <c r="B98" s="59"/>
      <c r="D98" s="52"/>
      <c r="F98" s="54"/>
      <c r="G98" s="54"/>
      <c r="H98" s="54"/>
      <c r="I98" s="54"/>
      <c r="J98" s="54"/>
      <c r="K98" s="34"/>
      <c r="L98" s="36"/>
      <c r="M98" s="36"/>
      <c r="N98" s="36"/>
    </row>
    <row r="99" spans="2:14" s="53" customFormat="1" ht="13.5" x14ac:dyDescent="0.35">
      <c r="B99" s="59"/>
      <c r="D99" s="52"/>
      <c r="F99" s="54"/>
      <c r="G99" s="54"/>
      <c r="H99" s="54"/>
      <c r="I99" s="54"/>
      <c r="J99" s="54"/>
      <c r="K99" s="34"/>
      <c r="L99" s="36"/>
      <c r="M99" s="36"/>
      <c r="N99" s="36"/>
    </row>
    <row r="100" spans="2:14" s="53" customFormat="1" ht="13.5" x14ac:dyDescent="0.35">
      <c r="B100" s="59"/>
      <c r="D100" s="52"/>
      <c r="F100" s="54"/>
      <c r="G100" s="54"/>
      <c r="H100" s="54"/>
      <c r="I100" s="54"/>
      <c r="J100" s="54"/>
      <c r="K100" s="34"/>
      <c r="L100" s="36"/>
      <c r="M100" s="36"/>
      <c r="N100" s="36"/>
    </row>
    <row r="101" spans="2:14" s="53" customFormat="1" ht="13.5" x14ac:dyDescent="0.35">
      <c r="B101" s="59"/>
      <c r="D101" s="52"/>
      <c r="F101" s="54"/>
      <c r="G101" s="54"/>
      <c r="H101" s="54"/>
      <c r="I101" s="54"/>
      <c r="J101" s="54"/>
      <c r="K101" s="34"/>
      <c r="L101" s="36"/>
      <c r="M101" s="36"/>
      <c r="N101" s="36"/>
    </row>
    <row r="102" spans="2:14" s="53" customFormat="1" ht="13.5" x14ac:dyDescent="0.35">
      <c r="B102" s="59"/>
      <c r="D102" s="52"/>
      <c r="F102" s="54"/>
      <c r="G102" s="54"/>
      <c r="H102" s="54"/>
      <c r="I102" s="54"/>
      <c r="J102" s="54"/>
      <c r="K102" s="34"/>
      <c r="L102" s="36"/>
      <c r="M102" s="36"/>
      <c r="N102" s="36"/>
    </row>
    <row r="103" spans="2:14" s="53" customFormat="1" ht="13.5" x14ac:dyDescent="0.35">
      <c r="B103" s="59"/>
      <c r="D103" s="52"/>
      <c r="F103" s="54"/>
      <c r="G103" s="54"/>
      <c r="H103" s="54"/>
      <c r="I103" s="54"/>
      <c r="J103" s="54"/>
      <c r="K103" s="34"/>
      <c r="L103" s="36"/>
      <c r="M103" s="36"/>
      <c r="N103" s="36"/>
    </row>
    <row r="104" spans="2:14" s="53" customFormat="1" ht="13.5" x14ac:dyDescent="0.35">
      <c r="B104" s="59"/>
      <c r="D104" s="52"/>
      <c r="F104" s="54"/>
      <c r="G104" s="54"/>
      <c r="H104" s="54"/>
      <c r="I104" s="54"/>
      <c r="J104" s="54"/>
      <c r="K104" s="34"/>
      <c r="L104" s="36"/>
      <c r="M104" s="36"/>
      <c r="N104" s="36"/>
    </row>
    <row r="105" spans="2:14" s="53" customFormat="1" ht="13.5" x14ac:dyDescent="0.35">
      <c r="B105" s="59"/>
      <c r="D105" s="52"/>
      <c r="F105" s="54"/>
      <c r="G105" s="54"/>
      <c r="H105" s="54"/>
      <c r="I105" s="54"/>
      <c r="J105" s="54"/>
      <c r="K105" s="34"/>
      <c r="L105" s="36"/>
      <c r="M105" s="36"/>
      <c r="N105" s="36"/>
    </row>
    <row r="106" spans="2:14" s="53" customFormat="1" ht="13.5" x14ac:dyDescent="0.35">
      <c r="B106" s="59"/>
      <c r="D106" s="52"/>
      <c r="F106" s="54"/>
      <c r="G106" s="54"/>
      <c r="H106" s="54"/>
      <c r="I106" s="54"/>
      <c r="J106" s="54"/>
      <c r="K106" s="34"/>
      <c r="L106" s="36"/>
      <c r="M106" s="36"/>
      <c r="N106" s="36"/>
    </row>
    <row r="107" spans="2:14" s="53" customFormat="1" ht="13.5" x14ac:dyDescent="0.35">
      <c r="B107" s="59"/>
      <c r="D107" s="52"/>
      <c r="F107" s="54"/>
      <c r="G107" s="54"/>
      <c r="H107" s="54"/>
      <c r="I107" s="54"/>
      <c r="J107" s="54"/>
      <c r="K107" s="34"/>
      <c r="L107" s="36"/>
      <c r="M107" s="36"/>
      <c r="N107" s="36"/>
    </row>
    <row r="108" spans="2:14" s="53" customFormat="1" ht="13.5" x14ac:dyDescent="0.35">
      <c r="B108" s="59"/>
      <c r="D108" s="52"/>
      <c r="F108" s="54"/>
      <c r="G108" s="54"/>
      <c r="H108" s="54"/>
      <c r="I108" s="54"/>
      <c r="J108" s="54"/>
      <c r="K108" s="34"/>
      <c r="L108" s="36"/>
      <c r="M108" s="36"/>
      <c r="N108" s="36"/>
    </row>
    <row r="109" spans="2:14" s="53" customFormat="1" ht="13.5" x14ac:dyDescent="0.35">
      <c r="B109" s="59"/>
      <c r="D109" s="52"/>
      <c r="F109" s="54"/>
      <c r="G109" s="54"/>
      <c r="H109" s="54"/>
      <c r="I109" s="54"/>
      <c r="J109" s="54"/>
      <c r="K109" s="34"/>
      <c r="L109" s="36"/>
      <c r="M109" s="36"/>
      <c r="N109" s="36"/>
    </row>
    <row r="110" spans="2:14" s="53" customFormat="1" ht="13.5" x14ac:dyDescent="0.35">
      <c r="B110" s="59"/>
      <c r="D110" s="52"/>
      <c r="F110" s="54"/>
      <c r="G110" s="54"/>
      <c r="H110" s="54"/>
      <c r="I110" s="54"/>
      <c r="J110" s="54"/>
      <c r="K110" s="34"/>
      <c r="L110" s="36"/>
      <c r="M110" s="36"/>
      <c r="N110" s="36"/>
    </row>
    <row r="111" spans="2:14" s="53" customFormat="1" ht="13.5" x14ac:dyDescent="0.35">
      <c r="B111" s="59"/>
      <c r="D111" s="52"/>
      <c r="F111" s="54"/>
      <c r="G111" s="54"/>
      <c r="H111" s="54"/>
      <c r="I111" s="54"/>
      <c r="J111" s="54"/>
      <c r="K111" s="34"/>
      <c r="L111" s="36"/>
      <c r="M111" s="36"/>
      <c r="N111" s="36"/>
    </row>
    <row r="112" spans="2:14" s="53" customFormat="1" ht="13.5" x14ac:dyDescent="0.35">
      <c r="B112" s="59"/>
      <c r="D112" s="52"/>
      <c r="F112" s="54"/>
      <c r="G112" s="54"/>
      <c r="H112" s="54"/>
      <c r="I112" s="54"/>
      <c r="J112" s="54"/>
      <c r="K112" s="34"/>
      <c r="L112" s="36"/>
      <c r="M112" s="36"/>
      <c r="N112" s="36"/>
    </row>
    <row r="113" spans="2:14" s="53" customFormat="1" ht="13.5" x14ac:dyDescent="0.35">
      <c r="B113" s="59"/>
      <c r="D113" s="52"/>
      <c r="F113" s="54"/>
      <c r="G113" s="54"/>
      <c r="H113" s="54"/>
      <c r="I113" s="54"/>
      <c r="J113" s="54"/>
      <c r="K113" s="34"/>
      <c r="L113" s="36"/>
      <c r="M113" s="36"/>
      <c r="N113" s="36"/>
    </row>
    <row r="114" spans="2:14" s="53" customFormat="1" ht="13.5" x14ac:dyDescent="0.35">
      <c r="B114" s="59"/>
      <c r="D114" s="52"/>
      <c r="F114" s="54"/>
      <c r="G114" s="54"/>
      <c r="H114" s="54"/>
      <c r="I114" s="54"/>
      <c r="J114" s="54"/>
      <c r="K114" s="34"/>
      <c r="L114" s="36"/>
      <c r="M114" s="36"/>
      <c r="N114" s="36"/>
    </row>
    <row r="115" spans="2:14" s="53" customFormat="1" ht="13.5" x14ac:dyDescent="0.35">
      <c r="B115" s="59"/>
      <c r="D115" s="52"/>
      <c r="F115" s="54"/>
      <c r="G115" s="54"/>
      <c r="H115" s="54"/>
      <c r="I115" s="54"/>
      <c r="J115" s="54"/>
      <c r="K115" s="34"/>
      <c r="L115" s="36"/>
      <c r="M115" s="36"/>
      <c r="N115" s="36"/>
    </row>
    <row r="116" spans="2:14" s="53" customFormat="1" ht="13.5" x14ac:dyDescent="0.35">
      <c r="B116" s="59"/>
      <c r="D116" s="52"/>
      <c r="F116" s="54"/>
      <c r="G116" s="54"/>
      <c r="H116" s="54"/>
      <c r="I116" s="54"/>
      <c r="J116" s="54"/>
      <c r="K116" s="34"/>
      <c r="L116" s="36"/>
      <c r="M116" s="36"/>
      <c r="N116" s="36"/>
    </row>
    <row r="117" spans="2:14" s="53" customFormat="1" ht="13.5" x14ac:dyDescent="0.35">
      <c r="B117" s="59"/>
      <c r="D117" s="52"/>
      <c r="F117" s="54"/>
      <c r="G117" s="54"/>
      <c r="H117" s="54"/>
      <c r="I117" s="54"/>
      <c r="J117" s="54"/>
      <c r="K117" s="34"/>
      <c r="L117" s="36"/>
      <c r="M117" s="36"/>
      <c r="N117" s="36"/>
    </row>
    <row r="118" spans="2:14" s="53" customFormat="1" ht="13.5" x14ac:dyDescent="0.35">
      <c r="B118" s="59"/>
      <c r="D118" s="52"/>
      <c r="F118" s="54"/>
      <c r="G118" s="54"/>
      <c r="H118" s="54"/>
      <c r="I118" s="54"/>
      <c r="J118" s="54"/>
      <c r="K118" s="34"/>
      <c r="L118" s="36"/>
      <c r="M118" s="36"/>
      <c r="N118" s="36"/>
    </row>
    <row r="119" spans="2:14" s="53" customFormat="1" ht="13.5" x14ac:dyDescent="0.35">
      <c r="B119" s="59"/>
      <c r="D119" s="52"/>
      <c r="F119" s="54"/>
      <c r="G119" s="54"/>
      <c r="H119" s="54"/>
      <c r="I119" s="54"/>
      <c r="J119" s="54"/>
      <c r="K119" s="34"/>
      <c r="L119" s="36"/>
      <c r="M119" s="36"/>
      <c r="N119" s="36"/>
    </row>
    <row r="120" spans="2:14" s="53" customFormat="1" ht="13.5" x14ac:dyDescent="0.35">
      <c r="B120" s="59"/>
      <c r="D120" s="52"/>
      <c r="F120" s="54"/>
      <c r="G120" s="54"/>
      <c r="H120" s="54"/>
      <c r="I120" s="54"/>
      <c r="J120" s="54"/>
      <c r="K120" s="34"/>
      <c r="L120" s="36"/>
      <c r="M120" s="36"/>
      <c r="N120" s="36"/>
    </row>
    <row r="121" spans="2:14" s="53" customFormat="1" ht="13.5" x14ac:dyDescent="0.35">
      <c r="B121" s="59"/>
      <c r="D121" s="52"/>
      <c r="F121" s="54"/>
      <c r="G121" s="54"/>
      <c r="H121" s="54"/>
      <c r="I121" s="54"/>
      <c r="J121" s="54"/>
      <c r="K121" s="34"/>
      <c r="L121" s="36"/>
      <c r="M121" s="36"/>
      <c r="N121" s="36"/>
    </row>
    <row r="122" spans="2:14" s="53" customFormat="1" ht="13.5" x14ac:dyDescent="0.35">
      <c r="B122" s="59"/>
      <c r="D122" s="52"/>
      <c r="F122" s="54"/>
      <c r="G122" s="54"/>
      <c r="H122" s="54"/>
      <c r="I122" s="54"/>
      <c r="J122" s="54"/>
      <c r="K122" s="34"/>
      <c r="L122" s="36"/>
      <c r="M122" s="36"/>
      <c r="N122" s="36"/>
    </row>
  </sheetData>
  <mergeCells count="5">
    <mergeCell ref="A3:G3"/>
    <mergeCell ref="A1:G1"/>
    <mergeCell ref="A2:G2"/>
    <mergeCell ref="C44:F44"/>
    <mergeCell ref="B36:G36"/>
  </mergeCells>
  <printOptions horizontalCentered="1"/>
  <pageMargins left="0.7" right="0.7" top="0.75" bottom="0.75" header="0.3" footer="0.3"/>
  <pageSetup paperSize="9" scale="47" orientation="portrait" useFirstPageNumber="1" r:id="rId1"/>
  <headerFooter>
    <oddHeader>&amp;F</oddHeader>
    <oddFooter>&amp;L&amp;G&amp;R&amp;D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1E7E-898A-473F-A932-030953F529CA}">
  <sheetPr>
    <pageSetUpPr fitToPage="1"/>
  </sheetPr>
  <dimension ref="A1:P82"/>
  <sheetViews>
    <sheetView showGridLines="0" view="pageBreakPreview" topLeftCell="A6" zoomScale="103" zoomScaleNormal="110" zoomScaleSheetLayoutView="103" workbookViewId="0">
      <selection activeCell="B9" sqref="B9"/>
    </sheetView>
  </sheetViews>
  <sheetFormatPr defaultColWidth="11.59765625" defaultRowHeight="12.75" x14ac:dyDescent="0.35"/>
  <cols>
    <col min="1" max="1" width="5.265625" style="36" customWidth="1"/>
    <col min="2" max="2" width="63.265625" style="51" customWidth="1"/>
    <col min="3" max="3" width="20.6640625" style="36" customWidth="1"/>
    <col min="4" max="4" width="5.1328125" style="36" bestFit="1" customWidth="1"/>
    <col min="5" max="5" width="5.86328125" style="53" customWidth="1"/>
    <col min="6" max="6" width="8.19921875" style="54" customWidth="1"/>
    <col min="7" max="7" width="18.53125" style="54" customWidth="1"/>
    <col min="8" max="8" width="21.1328125" style="54" customWidth="1"/>
    <col min="9" max="10" width="20" style="54" customWidth="1"/>
    <col min="11" max="11" width="13.1328125" style="34" customWidth="1"/>
    <col min="12" max="12" width="5.73046875" style="36" customWidth="1"/>
    <col min="13" max="13" width="13.86328125" style="36" customWidth="1"/>
    <col min="14" max="14" width="15.1328125" style="36" customWidth="1"/>
    <col min="15" max="16384" width="11.59765625" style="36"/>
  </cols>
  <sheetData>
    <row r="1" spans="1:16" s="10" customFormat="1" ht="29.65" customHeight="1" x14ac:dyDescent="0.35">
      <c r="A1" s="252" t="s">
        <v>30</v>
      </c>
      <c r="B1" s="252"/>
      <c r="C1" s="252"/>
      <c r="D1" s="252"/>
      <c r="E1" s="252"/>
      <c r="F1" s="252"/>
      <c r="G1" s="252"/>
      <c r="I1" s="150"/>
      <c r="J1" s="150"/>
    </row>
    <row r="2" spans="1:16" s="11" customFormat="1" ht="18" customHeight="1" x14ac:dyDescent="0.35">
      <c r="A2" s="250" t="s">
        <v>31</v>
      </c>
      <c r="B2" s="250"/>
      <c r="C2" s="250"/>
      <c r="D2" s="250"/>
      <c r="E2" s="250"/>
      <c r="F2" s="250"/>
      <c r="G2" s="250"/>
      <c r="H2" s="11" t="s">
        <v>52</v>
      </c>
      <c r="I2" s="151" t="s">
        <v>52</v>
      </c>
      <c r="J2" s="151" t="s">
        <v>52</v>
      </c>
    </row>
    <row r="3" spans="1:16" s="11" customFormat="1" ht="23.25" customHeight="1" x14ac:dyDescent="0.35">
      <c r="A3" s="250" t="s">
        <v>13</v>
      </c>
      <c r="B3" s="250"/>
      <c r="C3" s="250"/>
      <c r="D3" s="250"/>
      <c r="E3" s="250"/>
      <c r="F3" s="250"/>
      <c r="G3" s="250"/>
      <c r="H3" s="11" t="s">
        <v>53</v>
      </c>
      <c r="I3" s="151" t="s">
        <v>55</v>
      </c>
      <c r="J3" s="151" t="s">
        <v>57</v>
      </c>
    </row>
    <row r="4" spans="1:16" s="17" customFormat="1" ht="22.15" customHeight="1" x14ac:dyDescent="0.35">
      <c r="A4" s="12" t="s">
        <v>0</v>
      </c>
      <c r="B4" s="13" t="s">
        <v>1</v>
      </c>
      <c r="C4" s="14" t="s">
        <v>62</v>
      </c>
      <c r="D4" s="12" t="s">
        <v>2</v>
      </c>
      <c r="E4" s="15" t="s">
        <v>5</v>
      </c>
      <c r="F4" s="12" t="s">
        <v>6</v>
      </c>
      <c r="G4" s="12" t="s">
        <v>3</v>
      </c>
      <c r="H4" s="16"/>
      <c r="I4" s="152"/>
      <c r="J4" s="152"/>
      <c r="K4" s="16"/>
      <c r="L4" s="16"/>
      <c r="M4" s="16"/>
      <c r="N4" s="16"/>
      <c r="O4" s="16"/>
      <c r="P4" s="16"/>
    </row>
    <row r="5" spans="1:16" s="27" customFormat="1" ht="15.75" customHeight="1" x14ac:dyDescent="0.35">
      <c r="A5" s="1" t="s">
        <v>7</v>
      </c>
      <c r="B5" s="18" t="s">
        <v>47</v>
      </c>
      <c r="C5" s="19"/>
      <c r="D5" s="19"/>
      <c r="E5" s="20"/>
      <c r="F5" s="21"/>
      <c r="G5" s="22"/>
      <c r="H5" s="23"/>
      <c r="I5" s="153" t="s">
        <v>56</v>
      </c>
      <c r="J5" s="153" t="s">
        <v>58</v>
      </c>
      <c r="K5" s="25"/>
      <c r="L5" s="26"/>
      <c r="M5" s="26"/>
      <c r="N5" s="26"/>
      <c r="O5" s="26"/>
      <c r="P5" s="26"/>
    </row>
    <row r="6" spans="1:16" s="9" customFormat="1" ht="28.15" customHeight="1" x14ac:dyDescent="0.35">
      <c r="A6" s="3"/>
      <c r="B6" s="193" t="s">
        <v>156</v>
      </c>
      <c r="C6" s="37">
        <v>1</v>
      </c>
      <c r="D6" s="37" t="s">
        <v>25</v>
      </c>
      <c r="E6" s="194">
        <v>1</v>
      </c>
      <c r="F6" s="39">
        <v>30</v>
      </c>
      <c r="G6" s="39">
        <v>11976</v>
      </c>
      <c r="H6" s="6"/>
      <c r="I6" s="154"/>
      <c r="J6" s="154"/>
      <c r="K6" s="7"/>
      <c r="L6" s="8"/>
      <c r="M6" s="8"/>
      <c r="N6" s="8"/>
      <c r="O6" s="8"/>
      <c r="P6" s="8"/>
    </row>
    <row r="7" spans="1:16" s="9" customFormat="1" ht="28.15" customHeight="1" x14ac:dyDescent="0.35">
      <c r="A7" s="3"/>
      <c r="B7" s="2" t="s">
        <v>48</v>
      </c>
      <c r="C7" s="3">
        <v>1</v>
      </c>
      <c r="D7" s="3" t="s">
        <v>25</v>
      </c>
      <c r="E7" s="4">
        <v>20</v>
      </c>
      <c r="F7" s="5">
        <v>30</v>
      </c>
      <c r="G7" s="5">
        <f t="shared" ref="G7:G11" si="0">+E7*F7</f>
        <v>600</v>
      </c>
      <c r="H7" s="6"/>
      <c r="I7" s="154"/>
      <c r="J7" s="154"/>
      <c r="K7" s="7"/>
      <c r="L7" s="8"/>
      <c r="M7" s="8"/>
      <c r="N7" s="8"/>
      <c r="O7" s="8"/>
      <c r="P7" s="8"/>
    </row>
    <row r="8" spans="1:16" s="9" customFormat="1" ht="53.25" customHeight="1" x14ac:dyDescent="0.35">
      <c r="A8" s="3"/>
      <c r="B8" s="2" t="s">
        <v>158</v>
      </c>
      <c r="C8" s="3">
        <v>1</v>
      </c>
      <c r="D8" s="3" t="s">
        <v>25</v>
      </c>
      <c r="E8" s="4">
        <v>23</v>
      </c>
      <c r="F8" s="5">
        <v>350</v>
      </c>
      <c r="G8" s="5">
        <f t="shared" si="0"/>
        <v>8050</v>
      </c>
      <c r="H8" s="6"/>
      <c r="I8" s="154"/>
      <c r="J8" s="154"/>
      <c r="K8" s="7"/>
      <c r="L8" s="8"/>
      <c r="M8" s="8"/>
      <c r="N8" s="8"/>
      <c r="O8" s="8"/>
      <c r="P8" s="8"/>
    </row>
    <row r="9" spans="1:16" s="9" customFormat="1" ht="24.4" customHeight="1" x14ac:dyDescent="0.35">
      <c r="A9" s="3"/>
      <c r="B9" s="2" t="s">
        <v>150</v>
      </c>
      <c r="C9" s="3">
        <v>4</v>
      </c>
      <c r="D9" s="3" t="s">
        <v>25</v>
      </c>
      <c r="E9" s="4">
        <v>1</v>
      </c>
      <c r="F9" s="5">
        <v>160</v>
      </c>
      <c r="G9" s="5">
        <f t="shared" ref="G9" si="1">+E9*F9</f>
        <v>160</v>
      </c>
      <c r="H9" s="6"/>
      <c r="I9" s="154"/>
      <c r="J9" s="154"/>
      <c r="K9" s="7"/>
      <c r="L9" s="8"/>
      <c r="M9" s="8"/>
      <c r="N9" s="8"/>
      <c r="O9" s="8"/>
      <c r="P9" s="8"/>
    </row>
    <row r="10" spans="1:16" s="224" customFormat="1" ht="28.5" customHeight="1" x14ac:dyDescent="0.35">
      <c r="A10" s="199"/>
      <c r="B10" s="2" t="s">
        <v>125</v>
      </c>
      <c r="C10" s="3">
        <v>1</v>
      </c>
      <c r="D10" s="3" t="s">
        <v>25</v>
      </c>
      <c r="E10" s="4">
        <v>1</v>
      </c>
      <c r="F10" s="5">
        <v>640</v>
      </c>
      <c r="G10" s="5">
        <f t="shared" ref="G10" si="2">+E10*F10</f>
        <v>640</v>
      </c>
      <c r="H10" s="220"/>
      <c r="I10" s="221"/>
      <c r="J10" s="221"/>
      <c r="K10" s="222"/>
      <c r="L10" s="223"/>
      <c r="M10" s="223"/>
      <c r="N10" s="223"/>
      <c r="O10" s="223"/>
      <c r="P10" s="223"/>
    </row>
    <row r="11" spans="1:16" s="9" customFormat="1" ht="39.4" customHeight="1" x14ac:dyDescent="0.35">
      <c r="A11" s="3"/>
      <c r="B11" s="2" t="s">
        <v>79</v>
      </c>
      <c r="C11" s="3">
        <v>1</v>
      </c>
      <c r="D11" s="3" t="s">
        <v>25</v>
      </c>
      <c r="E11" s="4">
        <v>1</v>
      </c>
      <c r="F11" s="5">
        <v>7000</v>
      </c>
      <c r="G11" s="5">
        <f t="shared" si="0"/>
        <v>7000</v>
      </c>
      <c r="H11" s="6"/>
      <c r="I11" s="154"/>
      <c r="J11" s="154"/>
      <c r="K11" s="7"/>
      <c r="L11" s="8"/>
      <c r="M11" s="8"/>
      <c r="N11" s="8"/>
      <c r="O11" s="8"/>
      <c r="P11" s="8"/>
    </row>
    <row r="12" spans="1:16" s="9" customFormat="1" ht="23.25" customHeight="1" x14ac:dyDescent="0.35">
      <c r="A12" s="3"/>
      <c r="B12" s="2" t="s">
        <v>81</v>
      </c>
      <c r="C12" s="3">
        <v>1</v>
      </c>
      <c r="D12" s="3" t="s">
        <v>25</v>
      </c>
      <c r="E12" s="4">
        <v>1</v>
      </c>
      <c r="F12" s="5">
        <v>3870</v>
      </c>
      <c r="G12" s="5">
        <f>+E12*F12</f>
        <v>3870</v>
      </c>
      <c r="H12" s="6"/>
      <c r="I12" s="154"/>
      <c r="J12" s="154"/>
      <c r="K12" s="7"/>
      <c r="L12" s="8"/>
      <c r="M12" s="8"/>
      <c r="N12" s="8"/>
      <c r="O12" s="8"/>
      <c r="P12" s="8"/>
    </row>
    <row r="13" spans="1:16" s="9" customFormat="1" ht="19.149999999999999" customHeight="1" x14ac:dyDescent="0.35">
      <c r="A13" s="3"/>
      <c r="B13" s="2" t="s">
        <v>20</v>
      </c>
      <c r="C13" s="3">
        <v>1</v>
      </c>
      <c r="D13" s="3" t="s">
        <v>25</v>
      </c>
      <c r="E13" s="60">
        <v>0.35</v>
      </c>
      <c r="F13" s="5">
        <f>SUM(G16)</f>
        <v>32296</v>
      </c>
      <c r="G13" s="5">
        <f>+E13*F13</f>
        <v>11303.599999999999</v>
      </c>
      <c r="H13" s="6"/>
      <c r="I13" s="154"/>
      <c r="J13" s="154"/>
      <c r="K13" s="7"/>
      <c r="L13" s="8"/>
      <c r="M13" s="8"/>
      <c r="N13" s="8"/>
      <c r="O13" s="8"/>
      <c r="P13" s="8"/>
    </row>
    <row r="14" spans="1:16" ht="12.75" customHeight="1" x14ac:dyDescent="0.35">
      <c r="A14" s="28"/>
      <c r="B14" s="29"/>
      <c r="C14" s="30"/>
      <c r="D14" s="30"/>
      <c r="E14" s="31"/>
      <c r="F14" s="32"/>
      <c r="G14" s="33"/>
      <c r="H14" s="6"/>
      <c r="I14" s="154"/>
      <c r="J14" s="154"/>
      <c r="L14" s="35"/>
      <c r="M14" s="35"/>
      <c r="N14" s="35"/>
      <c r="O14" s="35"/>
      <c r="P14" s="35"/>
    </row>
    <row r="15" spans="1:16" ht="12.75" customHeight="1" x14ac:dyDescent="0.35">
      <c r="A15" s="28"/>
      <c r="B15" s="29"/>
      <c r="C15" s="30"/>
      <c r="D15" s="30"/>
      <c r="E15" s="31"/>
      <c r="F15" s="32"/>
      <c r="G15" s="33"/>
      <c r="H15" s="6"/>
      <c r="I15" s="154"/>
      <c r="J15" s="154"/>
      <c r="L15" s="35"/>
      <c r="M15" s="35"/>
      <c r="N15" s="35"/>
      <c r="O15" s="35"/>
      <c r="P15" s="35"/>
    </row>
    <row r="16" spans="1:16" s="42" customFormat="1" ht="13.15" x14ac:dyDescent="0.35">
      <c r="A16" s="37"/>
      <c r="B16" s="38" t="s">
        <v>4</v>
      </c>
      <c r="C16" s="37"/>
      <c r="D16" s="37"/>
      <c r="E16" s="4"/>
      <c r="F16" s="39"/>
      <c r="G16" s="39">
        <f>SUM(G6:G12)</f>
        <v>32296</v>
      </c>
      <c r="H16" s="6"/>
      <c r="I16" s="154"/>
      <c r="J16" s="154"/>
      <c r="K16" s="41"/>
      <c r="L16" s="41"/>
      <c r="M16" s="41"/>
      <c r="N16" s="41"/>
      <c r="O16" s="41"/>
      <c r="P16" s="41"/>
    </row>
    <row r="17" spans="1:16" x14ac:dyDescent="0.35">
      <c r="A17" s="28"/>
      <c r="B17" s="29"/>
      <c r="C17" s="30"/>
      <c r="D17" s="30"/>
      <c r="E17" s="31"/>
      <c r="F17" s="32"/>
      <c r="G17" s="33"/>
      <c r="H17" s="6"/>
      <c r="I17" s="154"/>
      <c r="J17" s="154"/>
      <c r="L17" s="35"/>
      <c r="M17" s="35"/>
      <c r="N17" s="35"/>
      <c r="O17" s="35"/>
      <c r="P17" s="35"/>
    </row>
    <row r="18" spans="1:16" ht="24" customHeight="1" x14ac:dyDescent="0.35">
      <c r="A18" s="43"/>
      <c r="B18" s="44" t="s">
        <v>8</v>
      </c>
      <c r="C18" s="45"/>
      <c r="D18" s="45"/>
      <c r="E18" s="46"/>
      <c r="F18" s="47"/>
      <c r="G18" s="48">
        <f>SUM(G16+G13)</f>
        <v>43599.6</v>
      </c>
      <c r="H18" s="148"/>
      <c r="I18" s="155"/>
      <c r="J18" s="155"/>
      <c r="L18" s="35"/>
      <c r="M18" s="35"/>
      <c r="N18" s="35"/>
      <c r="O18" s="35"/>
      <c r="P18" s="35"/>
    </row>
    <row r="19" spans="1:16" ht="13.5" x14ac:dyDescent="0.35">
      <c r="D19" s="52"/>
      <c r="H19" s="6"/>
      <c r="I19" s="6"/>
      <c r="J19" s="6"/>
      <c r="L19" s="35"/>
      <c r="M19" s="35"/>
      <c r="N19" s="35"/>
      <c r="O19" s="35"/>
      <c r="P19" s="35"/>
    </row>
    <row r="20" spans="1:16" ht="15" x14ac:dyDescent="0.35">
      <c r="D20" s="52"/>
      <c r="H20" s="49"/>
      <c r="I20" s="40"/>
      <c r="J20" s="40"/>
    </row>
    <row r="21" spans="1:16" s="34" customFormat="1" x14ac:dyDescent="0.35">
      <c r="B21" s="56"/>
      <c r="D21" s="30"/>
      <c r="E21" s="31"/>
      <c r="F21" s="54"/>
      <c r="G21" s="54"/>
      <c r="H21" s="54"/>
      <c r="I21" s="54"/>
      <c r="J21" s="54"/>
      <c r="L21" s="36"/>
      <c r="M21" s="36"/>
      <c r="N21" s="36"/>
    </row>
    <row r="22" spans="1:16" s="34" customFormat="1" x14ac:dyDescent="0.35">
      <c r="B22" s="56"/>
      <c r="D22" s="30"/>
      <c r="E22" s="31"/>
      <c r="F22" s="54"/>
      <c r="G22" s="54"/>
      <c r="H22" s="54"/>
      <c r="I22" s="54"/>
      <c r="J22" s="54"/>
      <c r="L22" s="36"/>
      <c r="M22" s="36"/>
      <c r="N22" s="36"/>
    </row>
    <row r="23" spans="1:16" s="34" customFormat="1" x14ac:dyDescent="0.35">
      <c r="B23" s="56"/>
      <c r="D23" s="30"/>
      <c r="E23" s="31"/>
      <c r="F23" s="30"/>
      <c r="G23" s="58"/>
      <c r="H23" s="54"/>
      <c r="I23" s="54"/>
      <c r="J23" s="54"/>
      <c r="L23" s="36"/>
      <c r="M23" s="36"/>
      <c r="N23" s="36"/>
    </row>
    <row r="24" spans="1:16" s="34" customFormat="1" x14ac:dyDescent="0.35">
      <c r="B24" s="56"/>
      <c r="D24" s="30"/>
      <c r="E24" s="31"/>
      <c r="F24" s="54"/>
      <c r="G24" s="54"/>
      <c r="H24" s="54"/>
      <c r="I24" s="54"/>
      <c r="J24" s="54"/>
      <c r="L24" s="36"/>
      <c r="M24" s="36"/>
      <c r="N24" s="36"/>
    </row>
    <row r="25" spans="1:16" s="34" customFormat="1" ht="13.5" x14ac:dyDescent="0.35">
      <c r="B25" s="56"/>
      <c r="C25" s="35"/>
      <c r="D25" s="57"/>
      <c r="E25" s="31"/>
      <c r="F25" s="54"/>
      <c r="G25" s="54"/>
      <c r="H25" s="54"/>
      <c r="I25" s="54"/>
      <c r="J25" s="54"/>
      <c r="L25" s="36"/>
      <c r="M25" s="36"/>
      <c r="N25" s="36"/>
    </row>
    <row r="26" spans="1:16" s="34" customFormat="1" ht="13.5" x14ac:dyDescent="0.35">
      <c r="B26" s="56"/>
      <c r="C26" s="35"/>
      <c r="D26" s="57"/>
      <c r="E26" s="31"/>
      <c r="F26" s="54"/>
      <c r="G26" s="54"/>
      <c r="H26" s="54"/>
      <c r="I26" s="54"/>
      <c r="J26" s="54"/>
      <c r="L26" s="36"/>
      <c r="M26" s="36"/>
      <c r="N26" s="36"/>
    </row>
    <row r="27" spans="1:16" s="34" customFormat="1" ht="13.5" x14ac:dyDescent="0.35">
      <c r="B27" s="56"/>
      <c r="C27" s="35"/>
      <c r="D27" s="57"/>
      <c r="E27" s="31"/>
      <c r="F27" s="54"/>
      <c r="G27" s="54"/>
      <c r="H27" s="54"/>
      <c r="I27" s="54"/>
      <c r="J27" s="54"/>
      <c r="L27" s="36"/>
      <c r="M27" s="36"/>
      <c r="N27" s="36"/>
    </row>
    <row r="28" spans="1:16" s="34" customFormat="1" ht="13.5" x14ac:dyDescent="0.35">
      <c r="B28" s="56"/>
      <c r="C28" s="35"/>
      <c r="D28" s="57"/>
      <c r="E28" s="31"/>
      <c r="F28" s="54"/>
      <c r="G28" s="54"/>
      <c r="H28" s="54"/>
      <c r="I28" s="54"/>
      <c r="J28" s="54"/>
      <c r="L28" s="36"/>
      <c r="M28" s="36"/>
      <c r="N28" s="36"/>
    </row>
    <row r="29" spans="1:16" s="34" customFormat="1" ht="13.5" x14ac:dyDescent="0.35">
      <c r="B29" s="51"/>
      <c r="C29" s="36"/>
      <c r="D29" s="52"/>
      <c r="E29" s="53"/>
      <c r="F29" s="54"/>
      <c r="G29" s="54"/>
      <c r="H29" s="54"/>
      <c r="I29" s="54"/>
      <c r="J29" s="54"/>
      <c r="L29" s="36"/>
      <c r="M29" s="36"/>
      <c r="N29" s="36"/>
    </row>
    <row r="30" spans="1:16" s="34" customFormat="1" ht="13.5" x14ac:dyDescent="0.35">
      <c r="B30" s="51"/>
      <c r="C30" s="36"/>
      <c r="D30" s="52"/>
      <c r="E30" s="53"/>
      <c r="F30" s="54"/>
      <c r="G30" s="54"/>
      <c r="H30" s="54"/>
      <c r="I30" s="54"/>
      <c r="J30" s="54"/>
      <c r="L30" s="36"/>
      <c r="M30" s="36"/>
      <c r="N30" s="36"/>
    </row>
    <row r="31" spans="1:16" s="34" customFormat="1" ht="13.5" x14ac:dyDescent="0.35">
      <c r="B31" s="51"/>
      <c r="C31" s="36"/>
      <c r="D31" s="52"/>
      <c r="E31" s="53"/>
      <c r="F31" s="54"/>
      <c r="G31" s="54"/>
      <c r="H31" s="54"/>
      <c r="I31" s="54"/>
      <c r="J31" s="54"/>
      <c r="L31" s="36"/>
      <c r="M31" s="36"/>
      <c r="N31" s="36"/>
    </row>
    <row r="32" spans="1:16" s="34" customFormat="1" ht="13.5" x14ac:dyDescent="0.35">
      <c r="B32" s="51"/>
      <c r="C32" s="36"/>
      <c r="D32" s="52"/>
      <c r="E32" s="53"/>
      <c r="F32" s="54"/>
      <c r="G32" s="54"/>
      <c r="H32" s="54"/>
      <c r="I32" s="54"/>
      <c r="J32" s="54"/>
      <c r="L32" s="36"/>
      <c r="M32" s="36"/>
      <c r="N32" s="36"/>
    </row>
    <row r="33" spans="2:14" s="34" customFormat="1" ht="13.5" x14ac:dyDescent="0.35">
      <c r="B33" s="51"/>
      <c r="C33" s="36"/>
      <c r="D33" s="52"/>
      <c r="E33" s="53"/>
      <c r="F33" s="54"/>
      <c r="G33" s="54"/>
      <c r="H33" s="54"/>
      <c r="I33" s="54"/>
      <c r="J33" s="54"/>
      <c r="L33" s="36"/>
      <c r="M33" s="36"/>
      <c r="N33" s="36"/>
    </row>
    <row r="34" spans="2:14" s="53" customFormat="1" ht="13.5" x14ac:dyDescent="0.35">
      <c r="B34" s="59"/>
      <c r="D34" s="52"/>
      <c r="F34" s="54"/>
      <c r="G34" s="54"/>
      <c r="H34" s="54"/>
      <c r="I34" s="54"/>
      <c r="J34" s="54"/>
      <c r="K34" s="34"/>
      <c r="L34" s="36"/>
      <c r="M34" s="36"/>
      <c r="N34" s="36"/>
    </row>
    <row r="35" spans="2:14" s="53" customFormat="1" ht="13.5" x14ac:dyDescent="0.35">
      <c r="B35" s="59"/>
      <c r="D35" s="52"/>
      <c r="F35" s="54"/>
      <c r="G35" s="54"/>
      <c r="H35" s="54"/>
      <c r="I35" s="54"/>
      <c r="J35" s="54"/>
      <c r="K35" s="34"/>
      <c r="L35" s="36"/>
      <c r="M35" s="36"/>
      <c r="N35" s="36"/>
    </row>
    <row r="36" spans="2:14" s="53" customFormat="1" ht="13.5" x14ac:dyDescent="0.35">
      <c r="B36" s="59"/>
      <c r="D36" s="52"/>
      <c r="F36" s="54"/>
      <c r="G36" s="54"/>
      <c r="H36" s="54"/>
      <c r="I36" s="54"/>
      <c r="J36" s="54"/>
      <c r="K36" s="34"/>
      <c r="L36" s="36"/>
      <c r="M36" s="36"/>
      <c r="N36" s="36"/>
    </row>
    <row r="37" spans="2:14" s="53" customFormat="1" ht="13.5" x14ac:dyDescent="0.35">
      <c r="B37" s="59"/>
      <c r="D37" s="52"/>
      <c r="F37" s="54"/>
      <c r="G37" s="54"/>
      <c r="H37" s="54"/>
      <c r="I37" s="54"/>
      <c r="J37" s="54"/>
      <c r="K37" s="34"/>
      <c r="L37" s="36"/>
      <c r="M37" s="36"/>
      <c r="N37" s="36"/>
    </row>
    <row r="38" spans="2:14" s="53" customFormat="1" ht="13.5" x14ac:dyDescent="0.35">
      <c r="B38" s="59"/>
      <c r="D38" s="52"/>
      <c r="F38" s="54"/>
      <c r="G38" s="54"/>
      <c r="H38" s="54"/>
      <c r="I38" s="54"/>
      <c r="J38" s="54"/>
      <c r="K38" s="34"/>
      <c r="L38" s="36"/>
      <c r="M38" s="36"/>
      <c r="N38" s="36"/>
    </row>
    <row r="39" spans="2:14" s="53" customFormat="1" ht="13.5" x14ac:dyDescent="0.35">
      <c r="B39" s="59"/>
      <c r="D39" s="52"/>
      <c r="F39" s="54"/>
      <c r="G39" s="54"/>
      <c r="H39" s="54"/>
      <c r="I39" s="54"/>
      <c r="J39" s="54"/>
      <c r="K39" s="34"/>
      <c r="L39" s="36"/>
      <c r="M39" s="36"/>
      <c r="N39" s="36"/>
    </row>
    <row r="40" spans="2:14" s="53" customFormat="1" ht="13.5" x14ac:dyDescent="0.35">
      <c r="B40" s="59"/>
      <c r="D40" s="52"/>
      <c r="F40" s="54"/>
      <c r="G40" s="54"/>
      <c r="H40" s="54"/>
      <c r="I40" s="54"/>
      <c r="J40" s="54"/>
      <c r="K40" s="34"/>
      <c r="L40" s="36"/>
      <c r="M40" s="36"/>
      <c r="N40" s="36"/>
    </row>
    <row r="41" spans="2:14" s="53" customFormat="1" ht="13.5" x14ac:dyDescent="0.35">
      <c r="B41" s="59"/>
      <c r="D41" s="52"/>
      <c r="F41" s="54"/>
      <c r="G41" s="54"/>
      <c r="H41" s="54"/>
      <c r="I41" s="54"/>
      <c r="J41" s="54"/>
      <c r="K41" s="34"/>
      <c r="L41" s="36"/>
      <c r="M41" s="36"/>
      <c r="N41" s="36"/>
    </row>
    <row r="42" spans="2:14" s="53" customFormat="1" ht="13.5" x14ac:dyDescent="0.35">
      <c r="B42" s="59"/>
      <c r="D42" s="52"/>
      <c r="F42" s="54"/>
      <c r="G42" s="54"/>
      <c r="H42" s="54"/>
      <c r="I42" s="54"/>
      <c r="J42" s="54"/>
      <c r="K42" s="34"/>
      <c r="L42" s="36"/>
      <c r="M42" s="36"/>
      <c r="N42" s="36"/>
    </row>
    <row r="43" spans="2:14" s="53" customFormat="1" ht="13.5" x14ac:dyDescent="0.35">
      <c r="B43" s="59"/>
      <c r="D43" s="52"/>
      <c r="F43" s="54"/>
      <c r="G43" s="54"/>
      <c r="H43" s="54"/>
      <c r="I43" s="54"/>
      <c r="J43" s="54"/>
      <c r="K43" s="34"/>
      <c r="L43" s="36"/>
      <c r="M43" s="36"/>
      <c r="N43" s="36"/>
    </row>
    <row r="44" spans="2:14" s="53" customFormat="1" ht="13.5" x14ac:dyDescent="0.35">
      <c r="B44" s="59"/>
      <c r="D44" s="52"/>
      <c r="F44" s="54"/>
      <c r="G44" s="54"/>
      <c r="H44" s="54"/>
      <c r="I44" s="54"/>
      <c r="J44" s="54"/>
      <c r="K44" s="34"/>
      <c r="L44" s="36"/>
      <c r="M44" s="36"/>
      <c r="N44" s="36"/>
    </row>
    <row r="45" spans="2:14" s="53" customFormat="1" ht="13.5" x14ac:dyDescent="0.35">
      <c r="B45" s="59"/>
      <c r="D45" s="52"/>
      <c r="F45" s="54"/>
      <c r="G45" s="54"/>
      <c r="H45" s="54"/>
      <c r="I45" s="54"/>
      <c r="J45" s="54"/>
      <c r="K45" s="34"/>
      <c r="L45" s="36"/>
      <c r="M45" s="36"/>
      <c r="N45" s="36"/>
    </row>
    <row r="46" spans="2:14" s="53" customFormat="1" ht="13.5" x14ac:dyDescent="0.35">
      <c r="B46" s="59"/>
      <c r="D46" s="52"/>
      <c r="F46" s="54"/>
      <c r="G46" s="54"/>
      <c r="H46" s="54"/>
      <c r="I46" s="54"/>
      <c r="J46" s="54"/>
      <c r="K46" s="34"/>
      <c r="L46" s="36"/>
      <c r="M46" s="36"/>
      <c r="N46" s="36"/>
    </row>
    <row r="47" spans="2:14" s="53" customFormat="1" ht="13.5" x14ac:dyDescent="0.35">
      <c r="B47" s="59"/>
      <c r="D47" s="52"/>
      <c r="F47" s="54"/>
      <c r="G47" s="54"/>
      <c r="H47" s="54"/>
      <c r="I47" s="54"/>
      <c r="J47" s="54"/>
      <c r="K47" s="34"/>
      <c r="L47" s="36"/>
      <c r="M47" s="36"/>
      <c r="N47" s="36"/>
    </row>
    <row r="48" spans="2:14" s="53" customFormat="1" ht="13.5" x14ac:dyDescent="0.35">
      <c r="B48" s="59"/>
      <c r="D48" s="52"/>
      <c r="F48" s="54"/>
      <c r="G48" s="54"/>
      <c r="H48" s="54"/>
      <c r="I48" s="54"/>
      <c r="J48" s="54"/>
      <c r="K48" s="34"/>
      <c r="L48" s="36"/>
      <c r="M48" s="36"/>
      <c r="N48" s="36"/>
    </row>
    <row r="49" spans="2:14" s="53" customFormat="1" ht="13.5" x14ac:dyDescent="0.35">
      <c r="B49" s="59"/>
      <c r="D49" s="52"/>
      <c r="F49" s="54"/>
      <c r="G49" s="54"/>
      <c r="H49" s="54"/>
      <c r="I49" s="54"/>
      <c r="J49" s="54"/>
      <c r="K49" s="34"/>
      <c r="L49" s="36"/>
      <c r="M49" s="36"/>
      <c r="N49" s="36"/>
    </row>
    <row r="50" spans="2:14" s="53" customFormat="1" ht="13.5" x14ac:dyDescent="0.35">
      <c r="B50" s="59"/>
      <c r="D50" s="52"/>
      <c r="F50" s="54"/>
      <c r="G50" s="54"/>
      <c r="H50" s="54"/>
      <c r="I50" s="54"/>
      <c r="J50" s="54"/>
      <c r="K50" s="34"/>
      <c r="L50" s="36"/>
      <c r="M50" s="36"/>
      <c r="N50" s="36"/>
    </row>
    <row r="51" spans="2:14" s="53" customFormat="1" ht="13.5" x14ac:dyDescent="0.35">
      <c r="B51" s="59"/>
      <c r="D51" s="52"/>
      <c r="F51" s="54"/>
      <c r="G51" s="54"/>
      <c r="H51" s="54"/>
      <c r="I51" s="54"/>
      <c r="J51" s="54"/>
      <c r="K51" s="34"/>
      <c r="L51" s="36"/>
      <c r="M51" s="36"/>
      <c r="N51" s="36"/>
    </row>
    <row r="52" spans="2:14" s="53" customFormat="1" ht="13.5" x14ac:dyDescent="0.35">
      <c r="B52" s="59"/>
      <c r="D52" s="52"/>
      <c r="F52" s="54"/>
      <c r="G52" s="54"/>
      <c r="H52" s="54"/>
      <c r="I52" s="54"/>
      <c r="J52" s="54"/>
      <c r="K52" s="34"/>
      <c r="L52" s="36"/>
      <c r="M52" s="36"/>
      <c r="N52" s="36"/>
    </row>
    <row r="53" spans="2:14" s="53" customFormat="1" ht="13.5" x14ac:dyDescent="0.35">
      <c r="B53" s="59"/>
      <c r="D53" s="52"/>
      <c r="F53" s="54"/>
      <c r="G53" s="54"/>
      <c r="H53" s="54"/>
      <c r="I53" s="54"/>
      <c r="J53" s="54"/>
      <c r="K53" s="34"/>
      <c r="L53" s="36"/>
      <c r="M53" s="36"/>
      <c r="N53" s="36"/>
    </row>
    <row r="54" spans="2:14" s="53" customFormat="1" ht="13.5" x14ac:dyDescent="0.35">
      <c r="B54" s="59"/>
      <c r="D54" s="52"/>
      <c r="F54" s="54"/>
      <c r="G54" s="54"/>
      <c r="H54" s="54"/>
      <c r="I54" s="54"/>
      <c r="J54" s="54"/>
      <c r="K54" s="34"/>
      <c r="L54" s="36"/>
      <c r="M54" s="36"/>
      <c r="N54" s="36"/>
    </row>
    <row r="55" spans="2:14" s="53" customFormat="1" ht="13.5" x14ac:dyDescent="0.35">
      <c r="B55" s="59"/>
      <c r="D55" s="52"/>
      <c r="F55" s="54"/>
      <c r="G55" s="54"/>
      <c r="H55" s="54"/>
      <c r="I55" s="54"/>
      <c r="J55" s="54"/>
      <c r="K55" s="34"/>
      <c r="L55" s="36"/>
      <c r="M55" s="36"/>
      <c r="N55" s="36"/>
    </row>
    <row r="56" spans="2:14" s="53" customFormat="1" ht="13.5" x14ac:dyDescent="0.35">
      <c r="B56" s="59"/>
      <c r="D56" s="52"/>
      <c r="F56" s="54"/>
      <c r="G56" s="54"/>
      <c r="H56" s="54"/>
      <c r="I56" s="54"/>
      <c r="J56" s="54"/>
      <c r="K56" s="34"/>
      <c r="L56" s="36"/>
      <c r="M56" s="36"/>
      <c r="N56" s="36"/>
    </row>
    <row r="57" spans="2:14" s="53" customFormat="1" ht="13.5" x14ac:dyDescent="0.35">
      <c r="B57" s="59"/>
      <c r="D57" s="52"/>
      <c r="F57" s="54"/>
      <c r="G57" s="54"/>
      <c r="H57" s="54"/>
      <c r="I57" s="54"/>
      <c r="J57" s="54"/>
      <c r="K57" s="34"/>
      <c r="L57" s="36"/>
      <c r="M57" s="36"/>
      <c r="N57" s="36"/>
    </row>
    <row r="58" spans="2:14" s="53" customFormat="1" ht="13.5" x14ac:dyDescent="0.35">
      <c r="B58" s="59"/>
      <c r="D58" s="52"/>
      <c r="F58" s="54"/>
      <c r="G58" s="54"/>
      <c r="H58" s="54"/>
      <c r="I58" s="54"/>
      <c r="J58" s="54"/>
      <c r="K58" s="34"/>
      <c r="L58" s="36"/>
      <c r="M58" s="36"/>
      <c r="N58" s="36"/>
    </row>
    <row r="59" spans="2:14" s="53" customFormat="1" ht="13.5" x14ac:dyDescent="0.35">
      <c r="B59" s="59"/>
      <c r="D59" s="52"/>
      <c r="F59" s="54"/>
      <c r="G59" s="54"/>
      <c r="H59" s="54"/>
      <c r="I59" s="54"/>
      <c r="J59" s="54"/>
      <c r="K59" s="34"/>
      <c r="L59" s="36"/>
      <c r="M59" s="36"/>
      <c r="N59" s="36"/>
    </row>
    <row r="60" spans="2:14" s="53" customFormat="1" ht="13.5" x14ac:dyDescent="0.35">
      <c r="B60" s="59"/>
      <c r="D60" s="52"/>
      <c r="F60" s="54"/>
      <c r="G60" s="54"/>
      <c r="H60" s="54"/>
      <c r="I60" s="54"/>
      <c r="J60" s="54"/>
      <c r="K60" s="34"/>
      <c r="L60" s="36"/>
      <c r="M60" s="36"/>
      <c r="N60" s="36"/>
    </row>
    <row r="61" spans="2:14" s="53" customFormat="1" ht="13.5" x14ac:dyDescent="0.35">
      <c r="B61" s="59"/>
      <c r="D61" s="52"/>
      <c r="F61" s="54"/>
      <c r="G61" s="54"/>
      <c r="H61" s="54"/>
      <c r="I61" s="54"/>
      <c r="J61" s="54"/>
      <c r="K61" s="34"/>
      <c r="L61" s="36"/>
      <c r="M61" s="36"/>
      <c r="N61" s="36"/>
    </row>
    <row r="62" spans="2:14" s="53" customFormat="1" ht="13.5" x14ac:dyDescent="0.35">
      <c r="B62" s="59"/>
      <c r="D62" s="52"/>
      <c r="F62" s="54"/>
      <c r="G62" s="54"/>
      <c r="H62" s="54"/>
      <c r="I62" s="54"/>
      <c r="J62" s="54"/>
      <c r="K62" s="34"/>
      <c r="L62" s="36"/>
      <c r="M62" s="36"/>
      <c r="N62" s="36"/>
    </row>
    <row r="63" spans="2:14" s="53" customFormat="1" ht="13.5" x14ac:dyDescent="0.35">
      <c r="B63" s="59"/>
      <c r="D63" s="52"/>
      <c r="F63" s="54"/>
      <c r="G63" s="54"/>
      <c r="H63" s="54"/>
      <c r="I63" s="54"/>
      <c r="J63" s="54"/>
      <c r="K63" s="34"/>
      <c r="L63" s="36"/>
      <c r="M63" s="36"/>
      <c r="N63" s="36"/>
    </row>
    <row r="64" spans="2:14" s="53" customFormat="1" ht="13.5" x14ac:dyDescent="0.35">
      <c r="B64" s="59"/>
      <c r="D64" s="52"/>
      <c r="F64" s="54"/>
      <c r="G64" s="54"/>
      <c r="H64" s="54"/>
      <c r="I64" s="54"/>
      <c r="J64" s="54"/>
      <c r="K64" s="34"/>
      <c r="L64" s="36"/>
      <c r="M64" s="36"/>
      <c r="N64" s="36"/>
    </row>
    <row r="65" spans="2:14" s="53" customFormat="1" ht="13.5" x14ac:dyDescent="0.35">
      <c r="B65" s="59"/>
      <c r="D65" s="52"/>
      <c r="F65" s="54"/>
      <c r="G65" s="54"/>
      <c r="H65" s="54"/>
      <c r="I65" s="54"/>
      <c r="J65" s="54"/>
      <c r="K65" s="34"/>
      <c r="L65" s="36"/>
      <c r="M65" s="36"/>
      <c r="N65" s="36"/>
    </row>
    <row r="66" spans="2:14" s="53" customFormat="1" ht="13.5" x14ac:dyDescent="0.35">
      <c r="B66" s="59"/>
      <c r="D66" s="52"/>
      <c r="F66" s="54"/>
      <c r="G66" s="54"/>
      <c r="H66" s="54"/>
      <c r="I66" s="54"/>
      <c r="J66" s="54"/>
      <c r="K66" s="34"/>
      <c r="L66" s="36"/>
      <c r="M66" s="36"/>
      <c r="N66" s="36"/>
    </row>
    <row r="67" spans="2:14" s="53" customFormat="1" ht="13.5" x14ac:dyDescent="0.35">
      <c r="B67" s="59"/>
      <c r="D67" s="52"/>
      <c r="F67" s="54"/>
      <c r="G67" s="54"/>
      <c r="H67" s="54"/>
      <c r="I67" s="54"/>
      <c r="J67" s="54"/>
      <c r="K67" s="34"/>
      <c r="L67" s="36"/>
      <c r="M67" s="36"/>
      <c r="N67" s="36"/>
    </row>
    <row r="68" spans="2:14" s="53" customFormat="1" ht="13.5" x14ac:dyDescent="0.35">
      <c r="B68" s="59"/>
      <c r="D68" s="52"/>
      <c r="F68" s="54"/>
      <c r="G68" s="54"/>
      <c r="H68" s="54"/>
      <c r="I68" s="54"/>
      <c r="J68" s="54"/>
      <c r="K68" s="34"/>
      <c r="L68" s="36"/>
      <c r="M68" s="36"/>
      <c r="N68" s="36"/>
    </row>
    <row r="69" spans="2:14" s="53" customFormat="1" ht="13.5" x14ac:dyDescent="0.35">
      <c r="B69" s="59"/>
      <c r="D69" s="52"/>
      <c r="F69" s="54"/>
      <c r="G69" s="54"/>
      <c r="H69" s="54"/>
      <c r="I69" s="54"/>
      <c r="J69" s="54"/>
      <c r="K69" s="34"/>
      <c r="L69" s="36"/>
      <c r="M69" s="36"/>
      <c r="N69" s="36"/>
    </row>
    <row r="70" spans="2:14" s="53" customFormat="1" ht="13.5" x14ac:dyDescent="0.35">
      <c r="B70" s="59"/>
      <c r="D70" s="52"/>
      <c r="F70" s="54"/>
      <c r="G70" s="54"/>
      <c r="H70" s="54"/>
      <c r="I70" s="54"/>
      <c r="J70" s="54"/>
      <c r="K70" s="34"/>
      <c r="L70" s="36"/>
      <c r="M70" s="36"/>
      <c r="N70" s="36"/>
    </row>
    <row r="71" spans="2:14" s="53" customFormat="1" ht="13.5" x14ac:dyDescent="0.35">
      <c r="B71" s="59"/>
      <c r="D71" s="52"/>
      <c r="F71" s="54"/>
      <c r="G71" s="54"/>
      <c r="H71" s="54"/>
      <c r="I71" s="54"/>
      <c r="J71" s="54"/>
      <c r="K71" s="34"/>
      <c r="L71" s="36"/>
      <c r="M71" s="36"/>
      <c r="N71" s="36"/>
    </row>
    <row r="72" spans="2:14" s="53" customFormat="1" ht="13.5" x14ac:dyDescent="0.35">
      <c r="B72" s="59"/>
      <c r="D72" s="52"/>
      <c r="F72" s="54"/>
      <c r="G72" s="54"/>
      <c r="H72" s="54"/>
      <c r="I72" s="54"/>
      <c r="J72" s="54"/>
      <c r="K72" s="34"/>
      <c r="L72" s="36"/>
      <c r="M72" s="36"/>
      <c r="N72" s="36"/>
    </row>
    <row r="73" spans="2:14" s="53" customFormat="1" ht="13.5" x14ac:dyDescent="0.35">
      <c r="B73" s="59"/>
      <c r="D73" s="52"/>
      <c r="F73" s="54"/>
      <c r="G73" s="54"/>
      <c r="H73" s="54"/>
      <c r="I73" s="54"/>
      <c r="J73" s="54"/>
      <c r="K73" s="34"/>
      <c r="L73" s="36"/>
      <c r="M73" s="36"/>
      <c r="N73" s="36"/>
    </row>
    <row r="74" spans="2:14" s="53" customFormat="1" ht="13.5" x14ac:dyDescent="0.35">
      <c r="B74" s="59"/>
      <c r="D74" s="52"/>
      <c r="F74" s="54"/>
      <c r="G74" s="54"/>
      <c r="H74" s="54"/>
      <c r="I74" s="54"/>
      <c r="J74" s="54"/>
      <c r="K74" s="34"/>
      <c r="L74" s="36"/>
      <c r="M74" s="36"/>
      <c r="N74" s="36"/>
    </row>
    <row r="75" spans="2:14" s="53" customFormat="1" ht="13.5" x14ac:dyDescent="0.35">
      <c r="B75" s="59"/>
      <c r="D75" s="52"/>
      <c r="F75" s="54"/>
      <c r="G75" s="54"/>
      <c r="H75" s="54"/>
      <c r="I75" s="54"/>
      <c r="J75" s="54"/>
      <c r="K75" s="34"/>
      <c r="L75" s="36"/>
      <c r="M75" s="36"/>
      <c r="N75" s="36"/>
    </row>
    <row r="76" spans="2:14" s="53" customFormat="1" ht="13.5" x14ac:dyDescent="0.35">
      <c r="B76" s="59"/>
      <c r="D76" s="52"/>
      <c r="F76" s="54"/>
      <c r="G76" s="54"/>
      <c r="H76" s="54"/>
      <c r="I76" s="54"/>
      <c r="J76" s="54"/>
      <c r="K76" s="34"/>
      <c r="L76" s="36"/>
      <c r="M76" s="36"/>
      <c r="N76" s="36"/>
    </row>
    <row r="77" spans="2:14" s="53" customFormat="1" ht="13.5" x14ac:dyDescent="0.35">
      <c r="B77" s="59"/>
      <c r="D77" s="52"/>
      <c r="F77" s="54"/>
      <c r="G77" s="54"/>
      <c r="H77" s="54"/>
      <c r="I77" s="54"/>
      <c r="J77" s="54"/>
      <c r="K77" s="34"/>
      <c r="L77" s="36"/>
      <c r="M77" s="36"/>
      <c r="N77" s="36"/>
    </row>
    <row r="78" spans="2:14" s="53" customFormat="1" ht="13.5" x14ac:dyDescent="0.35">
      <c r="B78" s="59"/>
      <c r="D78" s="52"/>
      <c r="F78" s="54"/>
      <c r="G78" s="54"/>
      <c r="H78" s="54"/>
      <c r="I78" s="54"/>
      <c r="J78" s="54"/>
      <c r="K78" s="34"/>
      <c r="L78" s="36"/>
      <c r="M78" s="36"/>
      <c r="N78" s="36"/>
    </row>
    <row r="79" spans="2:14" s="53" customFormat="1" ht="13.5" x14ac:dyDescent="0.35">
      <c r="B79" s="59"/>
      <c r="D79" s="52"/>
      <c r="F79" s="54"/>
      <c r="G79" s="54"/>
      <c r="H79" s="54"/>
      <c r="I79" s="54"/>
      <c r="J79" s="54"/>
      <c r="K79" s="34"/>
      <c r="L79" s="36"/>
      <c r="M79" s="36"/>
      <c r="N79" s="36"/>
    </row>
    <row r="80" spans="2:14" s="53" customFormat="1" ht="13.5" x14ac:dyDescent="0.35">
      <c r="B80" s="59"/>
      <c r="D80" s="52"/>
      <c r="F80" s="54"/>
      <c r="G80" s="54"/>
      <c r="H80" s="54"/>
      <c r="I80" s="54"/>
      <c r="J80" s="54"/>
      <c r="K80" s="34"/>
      <c r="L80" s="36"/>
      <c r="M80" s="36"/>
      <c r="N80" s="36"/>
    </row>
    <row r="81" spans="2:14" s="53" customFormat="1" ht="13.5" x14ac:dyDescent="0.35">
      <c r="B81" s="59"/>
      <c r="D81" s="52"/>
      <c r="F81" s="54"/>
      <c r="G81" s="54"/>
      <c r="H81" s="54"/>
      <c r="I81" s="54"/>
      <c r="J81" s="54"/>
      <c r="K81" s="34"/>
      <c r="L81" s="36"/>
      <c r="M81" s="36"/>
      <c r="N81" s="36"/>
    </row>
    <row r="82" spans="2:14" s="53" customFormat="1" ht="13.5" x14ac:dyDescent="0.35">
      <c r="B82" s="59"/>
      <c r="D82" s="52"/>
      <c r="F82" s="54"/>
      <c r="G82" s="54"/>
      <c r="H82" s="54"/>
      <c r="I82" s="54"/>
      <c r="J82" s="54"/>
      <c r="K82" s="34"/>
      <c r="L82" s="36"/>
      <c r="M82" s="36"/>
      <c r="N82" s="36"/>
    </row>
  </sheetData>
  <mergeCells count="3">
    <mergeCell ref="A3:G3"/>
    <mergeCell ref="A1:G1"/>
    <mergeCell ref="A2:G2"/>
  </mergeCells>
  <printOptions horizontalCentered="1"/>
  <pageMargins left="0.7" right="0.7" top="0.75" bottom="0.75" header="0.3" footer="0.3"/>
  <pageSetup paperSize="9" scale="47" orientation="portrait" useFirstPageNumber="1" r:id="rId1"/>
  <headerFooter>
    <oddHeader>&amp;F</oddHeader>
    <oddFooter>&amp;L&amp;G&amp;R&amp;D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D9CB-9752-465E-821A-43E839EFAE4E}">
  <sheetPr>
    <pageSetUpPr fitToPage="1"/>
  </sheetPr>
  <dimension ref="A1:O90"/>
  <sheetViews>
    <sheetView showGridLines="0" view="pageBreakPreview" zoomScaleNormal="110" zoomScaleSheetLayoutView="100" workbookViewId="0">
      <selection activeCell="H12" sqref="H12"/>
    </sheetView>
  </sheetViews>
  <sheetFormatPr defaultColWidth="11.59765625" defaultRowHeight="12.75" x14ac:dyDescent="0.35"/>
  <cols>
    <col min="1" max="1" width="5.265625" style="36" customWidth="1"/>
    <col min="2" max="2" width="63.265625" style="51" customWidth="1"/>
    <col min="3" max="3" width="20.6640625" style="36" customWidth="1"/>
    <col min="4" max="4" width="5.1328125" style="36" bestFit="1" customWidth="1"/>
    <col min="5" max="5" width="5.86328125" style="53" customWidth="1"/>
    <col min="6" max="6" width="8.19921875" style="54" customWidth="1"/>
    <col min="7" max="7" width="17.06640625" style="54" customWidth="1"/>
    <col min="8" max="10" width="20" style="54" customWidth="1"/>
    <col min="11" max="11" width="5.73046875" style="36" customWidth="1"/>
    <col min="12" max="12" width="13.86328125" style="36" customWidth="1"/>
    <col min="13" max="13" width="15.1328125" style="36" customWidth="1"/>
    <col min="14" max="16384" width="11.59765625" style="36"/>
  </cols>
  <sheetData>
    <row r="1" spans="1:15" s="10" customFormat="1" ht="29.65" customHeight="1" x14ac:dyDescent="0.35">
      <c r="A1" s="252" t="s">
        <v>61</v>
      </c>
      <c r="B1" s="252"/>
      <c r="C1" s="252"/>
      <c r="D1" s="252"/>
      <c r="E1" s="252"/>
      <c r="F1" s="252"/>
      <c r="G1" s="253"/>
      <c r="I1" s="150"/>
      <c r="J1" s="150"/>
    </row>
    <row r="2" spans="1:15" s="11" customFormat="1" ht="18" customHeight="1" x14ac:dyDescent="0.35">
      <c r="A2" s="250" t="s">
        <v>60</v>
      </c>
      <c r="B2" s="250"/>
      <c r="C2" s="250"/>
      <c r="D2" s="250"/>
      <c r="E2" s="250"/>
      <c r="F2" s="250"/>
      <c r="G2" s="251"/>
      <c r="H2" s="11" t="s">
        <v>52</v>
      </c>
      <c r="I2" s="151" t="s">
        <v>52</v>
      </c>
      <c r="J2" s="151" t="s">
        <v>52</v>
      </c>
    </row>
    <row r="3" spans="1:15" s="11" customFormat="1" ht="23.25" customHeight="1" x14ac:dyDescent="0.35">
      <c r="A3" s="250" t="s">
        <v>21</v>
      </c>
      <c r="B3" s="250"/>
      <c r="C3" s="250"/>
      <c r="D3" s="250"/>
      <c r="E3" s="250"/>
      <c r="F3" s="250"/>
      <c r="G3" s="250"/>
      <c r="H3" s="11" t="s">
        <v>53</v>
      </c>
      <c r="I3" s="151" t="s">
        <v>55</v>
      </c>
      <c r="J3" s="151" t="s">
        <v>57</v>
      </c>
    </row>
    <row r="4" spans="1:15" s="17" customFormat="1" ht="22.15" customHeight="1" x14ac:dyDescent="0.35">
      <c r="A4" s="12" t="s">
        <v>0</v>
      </c>
      <c r="B4" s="13" t="s">
        <v>1</v>
      </c>
      <c r="C4" s="14" t="s">
        <v>62</v>
      </c>
      <c r="D4" s="12" t="s">
        <v>2</v>
      </c>
      <c r="E4" s="15" t="s">
        <v>5</v>
      </c>
      <c r="F4" s="12" t="s">
        <v>6</v>
      </c>
      <c r="G4" s="12" t="s">
        <v>3</v>
      </c>
      <c r="H4" s="16"/>
      <c r="I4" s="152"/>
      <c r="J4" s="152"/>
      <c r="K4" s="16"/>
      <c r="L4" s="16"/>
      <c r="M4" s="16"/>
      <c r="N4" s="16"/>
      <c r="O4" s="16"/>
    </row>
    <row r="5" spans="1:15" s="27" customFormat="1" ht="15.75" customHeight="1" x14ac:dyDescent="0.35">
      <c r="A5" s="1" t="s">
        <v>7</v>
      </c>
      <c r="B5" s="18" t="s">
        <v>16</v>
      </c>
      <c r="C5" s="19"/>
      <c r="D5" s="19"/>
      <c r="E5" s="20"/>
      <c r="F5" s="21"/>
      <c r="G5" s="22"/>
      <c r="H5" s="23"/>
      <c r="I5" s="153" t="s">
        <v>56</v>
      </c>
      <c r="J5" s="153" t="s">
        <v>58</v>
      </c>
      <c r="K5" s="26"/>
      <c r="L5" s="26"/>
      <c r="M5" s="26"/>
      <c r="N5" s="26"/>
      <c r="O5" s="26"/>
    </row>
    <row r="6" spans="1:15" s="9" customFormat="1" ht="27.4" customHeight="1" x14ac:dyDescent="0.35">
      <c r="A6" s="3"/>
      <c r="B6" s="2" t="s">
        <v>75</v>
      </c>
      <c r="C6" s="3">
        <v>1</v>
      </c>
      <c r="D6" s="3"/>
      <c r="E6" s="4">
        <v>62</v>
      </c>
      <c r="F6" s="5">
        <v>80</v>
      </c>
      <c r="G6" s="5">
        <f t="shared" ref="G6:G16" si="0">+E6*F6</f>
        <v>4960</v>
      </c>
      <c r="H6" s="6"/>
      <c r="I6" s="154"/>
      <c r="J6" s="154"/>
      <c r="K6" s="8"/>
      <c r="L6" s="8"/>
      <c r="M6" s="8"/>
      <c r="N6" s="8"/>
      <c r="O6" s="8"/>
    </row>
    <row r="7" spans="1:15" s="9" customFormat="1" ht="19.149999999999999" customHeight="1" x14ac:dyDescent="0.35">
      <c r="A7" s="3"/>
      <c r="B7" s="2" t="s">
        <v>18</v>
      </c>
      <c r="C7" s="3">
        <v>1</v>
      </c>
      <c r="D7" s="3"/>
      <c r="E7" s="4">
        <v>30</v>
      </c>
      <c r="F7" s="5">
        <v>60</v>
      </c>
      <c r="G7" s="5">
        <f>+E7*F7</f>
        <v>1800</v>
      </c>
      <c r="H7" s="6"/>
      <c r="I7" s="154"/>
      <c r="J7" s="154"/>
      <c r="K7" s="8"/>
      <c r="L7" s="8"/>
      <c r="M7" s="8"/>
      <c r="N7" s="8"/>
      <c r="O7" s="8"/>
    </row>
    <row r="8" spans="1:15" s="9" customFormat="1" ht="24" customHeight="1" x14ac:dyDescent="0.35">
      <c r="A8" s="3"/>
      <c r="B8" s="2" t="s">
        <v>100</v>
      </c>
      <c r="C8" s="3">
        <v>1</v>
      </c>
      <c r="D8" s="3"/>
      <c r="E8" s="4">
        <v>92</v>
      </c>
      <c r="F8" s="5">
        <v>25</v>
      </c>
      <c r="G8" s="5">
        <f t="shared" si="0"/>
        <v>2300</v>
      </c>
      <c r="H8" s="6"/>
      <c r="I8" s="154"/>
      <c r="J8" s="154"/>
      <c r="K8" s="8"/>
      <c r="L8" s="8"/>
      <c r="M8" s="8"/>
      <c r="N8" s="8"/>
      <c r="O8" s="8"/>
    </row>
    <row r="9" spans="1:15" s="9" customFormat="1" ht="22.15" customHeight="1" x14ac:dyDescent="0.35">
      <c r="A9" s="3"/>
      <c r="B9" s="2" t="s">
        <v>17</v>
      </c>
      <c r="C9" s="3">
        <v>1</v>
      </c>
      <c r="D9" s="3"/>
      <c r="E9" s="4">
        <v>1</v>
      </c>
      <c r="F9" s="5">
        <v>340</v>
      </c>
      <c r="G9" s="5">
        <f t="shared" si="0"/>
        <v>340</v>
      </c>
      <c r="H9" s="6"/>
      <c r="I9" s="154"/>
      <c r="J9" s="154"/>
      <c r="K9" s="8"/>
      <c r="L9" s="8"/>
      <c r="M9" s="8"/>
      <c r="N9" s="8"/>
      <c r="O9" s="8"/>
    </row>
    <row r="10" spans="1:15" s="9" customFormat="1" ht="27.4" customHeight="1" x14ac:dyDescent="0.35">
      <c r="A10" s="3"/>
      <c r="B10" s="2" t="s">
        <v>86</v>
      </c>
      <c r="C10" s="3">
        <v>1</v>
      </c>
      <c r="D10" s="3"/>
      <c r="E10" s="4">
        <v>1</v>
      </c>
      <c r="F10" s="5">
        <v>480</v>
      </c>
      <c r="G10" s="5">
        <f t="shared" ref="G10" si="1">+E10*F10</f>
        <v>480</v>
      </c>
      <c r="H10" s="6"/>
      <c r="I10" s="154"/>
      <c r="J10" s="154"/>
      <c r="K10" s="8"/>
      <c r="L10" s="8"/>
      <c r="M10" s="8"/>
      <c r="N10" s="8"/>
      <c r="O10" s="8"/>
    </row>
    <row r="11" spans="1:15" s="9" customFormat="1" ht="27.4" customHeight="1" x14ac:dyDescent="0.35">
      <c r="A11" s="3"/>
      <c r="B11" s="2" t="s">
        <v>101</v>
      </c>
      <c r="C11" s="3">
        <v>1</v>
      </c>
      <c r="D11" s="3"/>
      <c r="E11" s="4">
        <v>1</v>
      </c>
      <c r="F11" s="5">
        <v>480</v>
      </c>
      <c r="G11" s="5">
        <f t="shared" ref="G11" si="2">+E11*F11</f>
        <v>480</v>
      </c>
      <c r="H11" s="6"/>
      <c r="I11" s="154"/>
      <c r="J11" s="154"/>
      <c r="K11" s="8"/>
      <c r="L11" s="8"/>
      <c r="M11" s="8"/>
      <c r="N11" s="8"/>
      <c r="O11" s="8"/>
    </row>
    <row r="12" spans="1:15" s="9" customFormat="1" ht="20.65" customHeight="1" x14ac:dyDescent="0.35">
      <c r="A12" s="3"/>
      <c r="B12" s="2" t="s">
        <v>94</v>
      </c>
      <c r="C12" s="3">
        <v>1</v>
      </c>
      <c r="D12" s="3"/>
      <c r="E12" s="4">
        <v>3</v>
      </c>
      <c r="F12" s="5">
        <v>280</v>
      </c>
      <c r="G12" s="5">
        <f t="shared" si="0"/>
        <v>840</v>
      </c>
      <c r="H12" s="6"/>
      <c r="I12" s="154"/>
      <c r="J12" s="154"/>
      <c r="K12" s="8"/>
      <c r="L12" s="8"/>
      <c r="M12" s="8"/>
      <c r="N12" s="8"/>
      <c r="O12" s="8"/>
    </row>
    <row r="13" spans="1:15" s="9" customFormat="1" ht="20.65" customHeight="1" x14ac:dyDescent="0.35">
      <c r="A13" s="3"/>
      <c r="B13" s="212" t="s">
        <v>157</v>
      </c>
      <c r="C13" s="199" t="s">
        <v>32</v>
      </c>
      <c r="D13" s="199"/>
      <c r="E13" s="213">
        <v>3</v>
      </c>
      <c r="F13" s="214">
        <v>35</v>
      </c>
      <c r="G13" s="214">
        <f t="shared" si="0"/>
        <v>105</v>
      </c>
      <c r="H13" s="6"/>
      <c r="I13" s="154"/>
      <c r="J13" s="154"/>
      <c r="K13" s="8"/>
      <c r="L13" s="8"/>
      <c r="M13" s="8"/>
      <c r="N13" s="8"/>
      <c r="O13" s="8"/>
    </row>
    <row r="14" spans="1:15" s="9" customFormat="1" ht="20.65" customHeight="1" x14ac:dyDescent="0.35">
      <c r="A14" s="3"/>
      <c r="B14" s="2" t="s">
        <v>107</v>
      </c>
      <c r="C14" s="3">
        <v>1</v>
      </c>
      <c r="D14" s="3"/>
      <c r="E14" s="4">
        <v>2</v>
      </c>
      <c r="F14" s="5">
        <v>120</v>
      </c>
      <c r="G14" s="5">
        <f>+E14*F14</f>
        <v>240</v>
      </c>
      <c r="H14" s="6"/>
      <c r="I14" s="154"/>
      <c r="J14" s="154"/>
      <c r="K14" s="8"/>
      <c r="L14" s="8"/>
      <c r="M14" s="8"/>
      <c r="N14" s="8"/>
      <c r="O14" s="8"/>
    </row>
    <row r="15" spans="1:15" s="9" customFormat="1" ht="20.65" customHeight="1" x14ac:dyDescent="0.35">
      <c r="A15" s="3"/>
      <c r="B15" s="2" t="s">
        <v>131</v>
      </c>
      <c r="C15" s="3">
        <v>1</v>
      </c>
      <c r="D15" s="3"/>
      <c r="E15" s="4">
        <v>1</v>
      </c>
      <c r="F15" s="5">
        <v>640</v>
      </c>
      <c r="G15" s="5">
        <f>+E15*F15</f>
        <v>640</v>
      </c>
      <c r="H15" s="6"/>
      <c r="I15" s="154"/>
      <c r="J15" s="154"/>
      <c r="K15" s="8"/>
      <c r="L15" s="8"/>
      <c r="M15" s="8"/>
      <c r="N15" s="8"/>
      <c r="O15" s="8"/>
    </row>
    <row r="16" spans="1:15" s="9" customFormat="1" ht="19.149999999999999" customHeight="1" x14ac:dyDescent="0.35">
      <c r="A16" s="3"/>
      <c r="B16" s="2" t="s">
        <v>19</v>
      </c>
      <c r="C16" s="3">
        <v>1</v>
      </c>
      <c r="D16" s="3"/>
      <c r="E16" s="60">
        <v>0.35</v>
      </c>
      <c r="F16" s="5">
        <f>SUM(G6:G14)</f>
        <v>11545</v>
      </c>
      <c r="G16" s="5">
        <f t="shared" si="0"/>
        <v>4040.7499999999995</v>
      </c>
      <c r="H16" s="195"/>
      <c r="I16" s="154"/>
      <c r="J16" s="154"/>
      <c r="K16" s="8"/>
      <c r="L16" s="8"/>
      <c r="M16" s="8"/>
      <c r="N16" s="8"/>
      <c r="O16" s="8"/>
    </row>
    <row r="17" spans="1:15" ht="12.75" customHeight="1" x14ac:dyDescent="0.35">
      <c r="A17" s="28"/>
      <c r="B17" s="29"/>
      <c r="C17" s="30"/>
      <c r="D17" s="30"/>
      <c r="E17" s="31"/>
      <c r="F17" s="32"/>
      <c r="G17" s="33"/>
      <c r="H17" s="6"/>
      <c r="I17" s="154"/>
      <c r="J17" s="154"/>
      <c r="K17" s="35"/>
      <c r="L17" s="35"/>
      <c r="M17" s="35"/>
      <c r="N17" s="35"/>
      <c r="O17" s="35"/>
    </row>
    <row r="18" spans="1:15" ht="12.75" customHeight="1" x14ac:dyDescent="0.35">
      <c r="A18" s="28"/>
      <c r="B18" s="29"/>
      <c r="C18" s="30"/>
      <c r="D18" s="30"/>
      <c r="E18" s="31"/>
      <c r="F18" s="32"/>
      <c r="G18" s="33"/>
      <c r="H18" s="6"/>
      <c r="I18" s="154"/>
      <c r="J18" s="154"/>
      <c r="K18" s="35"/>
      <c r="L18" s="35"/>
      <c r="M18" s="35"/>
      <c r="N18" s="35"/>
      <c r="O18" s="35"/>
    </row>
    <row r="19" spans="1:15" s="42" customFormat="1" ht="13.15" x14ac:dyDescent="0.35">
      <c r="A19" s="37"/>
      <c r="B19" s="38" t="s">
        <v>4</v>
      </c>
      <c r="C19" s="37"/>
      <c r="D19" s="37"/>
      <c r="E19" s="4"/>
      <c r="F19" s="39"/>
      <c r="G19" s="39">
        <f>SUM(G6:G15)</f>
        <v>12185</v>
      </c>
      <c r="H19" s="6"/>
      <c r="I19" s="154"/>
      <c r="J19" s="154"/>
      <c r="K19" s="41"/>
      <c r="L19" s="41"/>
      <c r="M19" s="41"/>
      <c r="N19" s="41"/>
      <c r="O19" s="41"/>
    </row>
    <row r="20" spans="1:15" x14ac:dyDescent="0.35">
      <c r="A20" s="28"/>
      <c r="B20" s="29"/>
      <c r="C20" s="30"/>
      <c r="D20" s="30"/>
      <c r="E20" s="31"/>
      <c r="F20" s="32"/>
      <c r="G20" s="33"/>
      <c r="H20" s="6"/>
      <c r="I20" s="154"/>
      <c r="J20" s="154"/>
      <c r="K20" s="35"/>
      <c r="L20" s="35"/>
      <c r="M20" s="35"/>
      <c r="N20" s="35"/>
      <c r="O20" s="35"/>
    </row>
    <row r="21" spans="1:15" ht="24" customHeight="1" x14ac:dyDescent="0.35">
      <c r="A21" s="43"/>
      <c r="B21" s="44" t="s">
        <v>92</v>
      </c>
      <c r="C21" s="45"/>
      <c r="D21" s="45"/>
      <c r="E21" s="46"/>
      <c r="F21" s="47"/>
      <c r="G21" s="48">
        <f>SUM(G19+G16)</f>
        <v>16225.75</v>
      </c>
      <c r="H21" s="6"/>
      <c r="I21" s="155"/>
      <c r="J21" s="155"/>
      <c r="K21" s="35"/>
      <c r="L21" s="35"/>
      <c r="M21" s="35"/>
      <c r="N21" s="35"/>
      <c r="O21" s="35"/>
    </row>
    <row r="22" spans="1:15" ht="13.5" x14ac:dyDescent="0.35">
      <c r="D22" s="52"/>
      <c r="H22" s="6"/>
      <c r="I22" s="6"/>
      <c r="J22" s="6"/>
      <c r="K22" s="35"/>
      <c r="L22" s="35"/>
      <c r="M22" s="35"/>
      <c r="N22" s="35"/>
      <c r="O22" s="35"/>
    </row>
    <row r="23" spans="1:15" ht="13.5" x14ac:dyDescent="0.35">
      <c r="D23" s="52"/>
      <c r="H23" s="6"/>
      <c r="I23" s="23"/>
      <c r="J23" s="23"/>
    </row>
    <row r="24" spans="1:15" ht="13.5" x14ac:dyDescent="0.35">
      <c r="D24" s="52"/>
      <c r="G24" s="55"/>
      <c r="H24" s="6"/>
      <c r="I24" s="6"/>
      <c r="J24" s="6"/>
    </row>
    <row r="25" spans="1:15" ht="13.5" x14ac:dyDescent="0.35">
      <c r="D25" s="52"/>
      <c r="H25" s="6"/>
      <c r="I25" s="6"/>
      <c r="J25" s="6"/>
    </row>
    <row r="26" spans="1:15" s="34" customFormat="1" ht="13.5" x14ac:dyDescent="0.35">
      <c r="B26" s="56"/>
      <c r="C26" s="35"/>
      <c r="D26" s="57"/>
      <c r="E26" s="31"/>
      <c r="F26" s="54"/>
      <c r="G26" s="54"/>
      <c r="H26" s="6"/>
      <c r="I26" s="6"/>
      <c r="J26" s="6"/>
      <c r="K26" s="36"/>
      <c r="L26" s="36"/>
      <c r="M26" s="36"/>
    </row>
    <row r="27" spans="1:15" s="34" customFormat="1" ht="13.5" x14ac:dyDescent="0.35">
      <c r="B27" s="56"/>
      <c r="C27" s="35"/>
      <c r="D27" s="57"/>
      <c r="E27" s="31"/>
      <c r="F27" s="54"/>
      <c r="G27" s="54"/>
      <c r="H27" s="6"/>
      <c r="I27" s="6"/>
      <c r="J27" s="6"/>
      <c r="K27" s="36"/>
      <c r="L27" s="36"/>
      <c r="M27" s="36"/>
    </row>
    <row r="28" spans="1:15" s="34" customFormat="1" x14ac:dyDescent="0.35">
      <c r="B28" s="56"/>
      <c r="D28" s="30"/>
      <c r="E28" s="31"/>
      <c r="F28" s="54"/>
      <c r="G28" s="54"/>
      <c r="H28" s="6"/>
      <c r="I28" s="6"/>
      <c r="J28" s="6"/>
      <c r="K28" s="36"/>
      <c r="L28" s="36"/>
      <c r="M28" s="36"/>
    </row>
    <row r="29" spans="1:15" s="34" customFormat="1" ht="13.15" x14ac:dyDescent="0.35">
      <c r="B29" s="56"/>
      <c r="D29" s="30"/>
      <c r="E29" s="31"/>
      <c r="F29" s="54"/>
      <c r="G29" s="54"/>
      <c r="H29" s="40"/>
      <c r="I29" s="6"/>
      <c r="J29" s="6"/>
      <c r="K29" s="36"/>
      <c r="L29" s="36"/>
      <c r="M29" s="36"/>
    </row>
    <row r="30" spans="1:15" s="34" customFormat="1" ht="13.15" x14ac:dyDescent="0.35">
      <c r="B30" s="56"/>
      <c r="D30" s="30"/>
      <c r="E30" s="31"/>
      <c r="F30" s="54"/>
      <c r="G30" s="54"/>
      <c r="H30" s="6"/>
      <c r="I30" s="40"/>
      <c r="J30" s="40"/>
      <c r="K30" s="36"/>
      <c r="L30" s="36"/>
      <c r="M30" s="36"/>
    </row>
    <row r="31" spans="1:15" s="34" customFormat="1" ht="15" x14ac:dyDescent="0.35">
      <c r="B31" s="56"/>
      <c r="D31" s="30"/>
      <c r="E31" s="31"/>
      <c r="F31" s="30"/>
      <c r="G31" s="58"/>
      <c r="H31" s="49"/>
      <c r="I31" s="6"/>
      <c r="J31" s="6"/>
      <c r="K31" s="36"/>
      <c r="L31" s="36"/>
      <c r="M31" s="36"/>
    </row>
    <row r="32" spans="1:15" s="34" customFormat="1" ht="15" x14ac:dyDescent="0.35">
      <c r="B32" s="56"/>
      <c r="D32" s="30"/>
      <c r="E32" s="31"/>
      <c r="F32" s="54"/>
      <c r="G32" s="54"/>
      <c r="H32" s="54"/>
      <c r="I32" s="49"/>
      <c r="J32" s="49"/>
      <c r="K32" s="36"/>
      <c r="L32" s="36"/>
      <c r="M32" s="36"/>
    </row>
    <row r="33" spans="2:13" s="34" customFormat="1" ht="13.5" x14ac:dyDescent="0.35">
      <c r="B33" s="56"/>
      <c r="C33" s="35"/>
      <c r="D33" s="57"/>
      <c r="E33" s="31"/>
      <c r="F33" s="54"/>
      <c r="G33" s="54"/>
      <c r="H33" s="54"/>
      <c r="I33" s="54"/>
      <c r="J33" s="54"/>
      <c r="K33" s="36"/>
      <c r="L33" s="36"/>
      <c r="M33" s="36"/>
    </row>
    <row r="34" spans="2:13" s="34" customFormat="1" ht="13.5" x14ac:dyDescent="0.35">
      <c r="B34" s="56"/>
      <c r="C34" s="35"/>
      <c r="D34" s="57"/>
      <c r="E34" s="31"/>
      <c r="F34" s="54"/>
      <c r="G34" s="54"/>
      <c r="I34" s="54"/>
      <c r="J34" s="54"/>
      <c r="K34" s="36"/>
      <c r="L34" s="36"/>
      <c r="M34" s="36"/>
    </row>
    <row r="35" spans="2:13" s="34" customFormat="1" ht="13.5" x14ac:dyDescent="0.35">
      <c r="B35" s="56"/>
      <c r="C35" s="35"/>
      <c r="D35" s="57"/>
      <c r="E35" s="31"/>
      <c r="F35" s="54"/>
      <c r="G35" s="54"/>
      <c r="H35" s="54"/>
      <c r="K35" s="36"/>
      <c r="L35" s="36"/>
      <c r="M35" s="36"/>
    </row>
    <row r="36" spans="2:13" s="34" customFormat="1" ht="13.5" x14ac:dyDescent="0.35">
      <c r="B36" s="56"/>
      <c r="C36" s="35"/>
      <c r="D36" s="57"/>
      <c r="E36" s="31"/>
      <c r="F36" s="54"/>
      <c r="G36" s="54"/>
      <c r="H36" s="54"/>
      <c r="I36" s="54"/>
      <c r="J36" s="54"/>
      <c r="K36" s="36"/>
      <c r="L36" s="36"/>
      <c r="M36" s="36"/>
    </row>
    <row r="37" spans="2:13" s="34" customFormat="1" ht="13.5" x14ac:dyDescent="0.35">
      <c r="B37" s="51"/>
      <c r="C37" s="36"/>
      <c r="D37" s="52"/>
      <c r="E37" s="53"/>
      <c r="F37" s="54"/>
      <c r="G37" s="54"/>
      <c r="H37" s="54"/>
      <c r="I37" s="54"/>
      <c r="J37" s="54"/>
      <c r="K37" s="36"/>
      <c r="L37" s="36"/>
      <c r="M37" s="36"/>
    </row>
    <row r="38" spans="2:13" s="34" customFormat="1" ht="13.5" x14ac:dyDescent="0.35">
      <c r="B38" s="51"/>
      <c r="C38" s="36"/>
      <c r="D38" s="52"/>
      <c r="E38" s="53"/>
      <c r="F38" s="54"/>
      <c r="G38" s="54"/>
      <c r="H38" s="54"/>
      <c r="I38" s="54"/>
      <c r="J38" s="54"/>
      <c r="K38" s="36"/>
      <c r="L38" s="36"/>
      <c r="M38" s="36"/>
    </row>
    <row r="39" spans="2:13" s="34" customFormat="1" ht="13.5" x14ac:dyDescent="0.35">
      <c r="B39" s="51"/>
      <c r="C39" s="36"/>
      <c r="D39" s="52"/>
      <c r="E39" s="53"/>
      <c r="F39" s="54"/>
      <c r="G39" s="54"/>
      <c r="H39" s="54"/>
      <c r="I39" s="54"/>
      <c r="J39" s="54"/>
      <c r="K39" s="36"/>
      <c r="L39" s="36"/>
      <c r="M39" s="36"/>
    </row>
    <row r="40" spans="2:13" s="34" customFormat="1" ht="13.5" x14ac:dyDescent="0.35">
      <c r="B40" s="51"/>
      <c r="C40" s="36"/>
      <c r="D40" s="52"/>
      <c r="E40" s="53"/>
      <c r="F40" s="54"/>
      <c r="G40" s="54"/>
      <c r="H40" s="54"/>
      <c r="I40" s="54"/>
      <c r="J40" s="54"/>
      <c r="K40" s="36"/>
      <c r="L40" s="36"/>
      <c r="M40" s="36"/>
    </row>
    <row r="41" spans="2:13" s="34" customFormat="1" ht="13.5" x14ac:dyDescent="0.35">
      <c r="B41" s="51"/>
      <c r="C41" s="36"/>
      <c r="D41" s="52"/>
      <c r="E41" s="53"/>
      <c r="F41" s="54"/>
      <c r="G41" s="54"/>
      <c r="H41" s="54"/>
      <c r="I41" s="54"/>
      <c r="J41" s="54"/>
      <c r="K41" s="36"/>
      <c r="L41" s="36"/>
      <c r="M41" s="36"/>
    </row>
    <row r="42" spans="2:13" s="53" customFormat="1" ht="13.5" x14ac:dyDescent="0.35">
      <c r="B42" s="59"/>
      <c r="D42" s="52"/>
      <c r="F42" s="54"/>
      <c r="G42" s="54"/>
      <c r="H42" s="54"/>
      <c r="I42" s="54"/>
      <c r="J42" s="54"/>
      <c r="K42" s="36"/>
      <c r="L42" s="36"/>
      <c r="M42" s="36"/>
    </row>
    <row r="43" spans="2:13" s="53" customFormat="1" ht="13.5" x14ac:dyDescent="0.35">
      <c r="B43" s="59"/>
      <c r="D43" s="52"/>
      <c r="F43" s="54"/>
      <c r="G43" s="54"/>
      <c r="H43" s="54"/>
      <c r="I43" s="54"/>
      <c r="J43" s="54"/>
      <c r="K43" s="36"/>
      <c r="L43" s="36"/>
      <c r="M43" s="36"/>
    </row>
    <row r="44" spans="2:13" s="53" customFormat="1" ht="13.5" x14ac:dyDescent="0.35">
      <c r="B44" s="59"/>
      <c r="D44" s="52"/>
      <c r="F44" s="54"/>
      <c r="G44" s="54"/>
      <c r="H44" s="54"/>
      <c r="I44" s="54"/>
      <c r="J44" s="54"/>
      <c r="K44" s="36"/>
      <c r="L44" s="36"/>
      <c r="M44" s="36"/>
    </row>
    <row r="45" spans="2:13" s="53" customFormat="1" ht="13.5" x14ac:dyDescent="0.35">
      <c r="B45" s="59"/>
      <c r="D45" s="52"/>
      <c r="F45" s="54"/>
      <c r="G45" s="54"/>
      <c r="H45" s="54"/>
      <c r="I45" s="54"/>
      <c r="J45" s="54"/>
      <c r="K45" s="36"/>
      <c r="L45" s="36"/>
      <c r="M45" s="36"/>
    </row>
    <row r="46" spans="2:13" s="53" customFormat="1" ht="13.5" x14ac:dyDescent="0.35">
      <c r="B46" s="59"/>
      <c r="D46" s="52"/>
      <c r="F46" s="54"/>
      <c r="G46" s="54"/>
      <c r="H46" s="54"/>
      <c r="I46" s="54"/>
      <c r="J46" s="54"/>
      <c r="K46" s="36"/>
      <c r="L46" s="36"/>
      <c r="M46" s="36"/>
    </row>
    <row r="47" spans="2:13" s="53" customFormat="1" ht="13.5" x14ac:dyDescent="0.35">
      <c r="B47" s="59"/>
      <c r="D47" s="52"/>
      <c r="F47" s="54"/>
      <c r="G47" s="54"/>
      <c r="H47" s="54"/>
      <c r="I47" s="54"/>
      <c r="J47" s="54"/>
      <c r="K47" s="36"/>
      <c r="L47" s="36"/>
      <c r="M47" s="36"/>
    </row>
    <row r="48" spans="2:13" s="53" customFormat="1" ht="13.5" x14ac:dyDescent="0.35">
      <c r="B48" s="59"/>
      <c r="D48" s="52"/>
      <c r="F48" s="54"/>
      <c r="G48" s="54"/>
      <c r="H48" s="54"/>
      <c r="I48" s="54"/>
      <c r="J48" s="54"/>
      <c r="K48" s="36"/>
      <c r="L48" s="36"/>
      <c r="M48" s="36"/>
    </row>
    <row r="49" spans="2:13" s="53" customFormat="1" ht="13.5" x14ac:dyDescent="0.35">
      <c r="B49" s="59"/>
      <c r="D49" s="52"/>
      <c r="F49" s="54"/>
      <c r="G49" s="54"/>
      <c r="H49" s="54"/>
      <c r="I49" s="54"/>
      <c r="J49" s="54"/>
      <c r="K49" s="36"/>
      <c r="L49" s="36"/>
      <c r="M49" s="36"/>
    </row>
    <row r="50" spans="2:13" s="53" customFormat="1" ht="13.5" x14ac:dyDescent="0.35">
      <c r="B50" s="59"/>
      <c r="D50" s="52"/>
      <c r="F50" s="54"/>
      <c r="G50" s="54"/>
      <c r="H50" s="54"/>
      <c r="I50" s="54"/>
      <c r="J50" s="54"/>
      <c r="K50" s="36"/>
      <c r="L50" s="36"/>
      <c r="M50" s="36"/>
    </row>
    <row r="51" spans="2:13" s="53" customFormat="1" ht="13.5" x14ac:dyDescent="0.35">
      <c r="B51" s="59"/>
      <c r="D51" s="52"/>
      <c r="F51" s="54"/>
      <c r="G51" s="54"/>
      <c r="H51" s="54"/>
      <c r="I51" s="54"/>
      <c r="J51" s="54"/>
      <c r="K51" s="36"/>
      <c r="L51" s="36"/>
      <c r="M51" s="36"/>
    </row>
    <row r="52" spans="2:13" s="53" customFormat="1" ht="13.5" x14ac:dyDescent="0.35">
      <c r="B52" s="59"/>
      <c r="D52" s="52"/>
      <c r="F52" s="54"/>
      <c r="G52" s="54"/>
      <c r="H52" s="54"/>
      <c r="I52" s="54"/>
      <c r="J52" s="54"/>
      <c r="K52" s="36"/>
      <c r="L52" s="36"/>
      <c r="M52" s="36"/>
    </row>
    <row r="53" spans="2:13" s="53" customFormat="1" ht="13.5" x14ac:dyDescent="0.35">
      <c r="B53" s="59"/>
      <c r="D53" s="52"/>
      <c r="F53" s="54"/>
      <c r="G53" s="54"/>
      <c r="H53" s="54"/>
      <c r="I53" s="54"/>
      <c r="J53" s="54"/>
      <c r="K53" s="36"/>
      <c r="L53" s="36"/>
      <c r="M53" s="36"/>
    </row>
    <row r="54" spans="2:13" s="53" customFormat="1" ht="13.5" x14ac:dyDescent="0.35">
      <c r="B54" s="59"/>
      <c r="D54" s="52"/>
      <c r="F54" s="54"/>
      <c r="G54" s="54"/>
      <c r="H54" s="54"/>
      <c r="I54" s="54"/>
      <c r="J54" s="54"/>
      <c r="K54" s="36"/>
      <c r="L54" s="36"/>
      <c r="M54" s="36"/>
    </row>
    <row r="55" spans="2:13" s="53" customFormat="1" ht="13.5" x14ac:dyDescent="0.35">
      <c r="B55" s="59"/>
      <c r="D55" s="52"/>
      <c r="F55" s="54"/>
      <c r="G55" s="54"/>
      <c r="H55" s="54"/>
      <c r="I55" s="54"/>
      <c r="J55" s="54"/>
      <c r="K55" s="36"/>
      <c r="L55" s="36"/>
      <c r="M55" s="36"/>
    </row>
    <row r="56" spans="2:13" s="53" customFormat="1" ht="13.5" x14ac:dyDescent="0.35">
      <c r="B56" s="59"/>
      <c r="D56" s="52"/>
      <c r="F56" s="54"/>
      <c r="G56" s="54"/>
      <c r="H56" s="54"/>
      <c r="I56" s="54"/>
      <c r="J56" s="54"/>
      <c r="K56" s="36"/>
      <c r="L56" s="36"/>
      <c r="M56" s="36"/>
    </row>
    <row r="57" spans="2:13" s="53" customFormat="1" ht="13.5" x14ac:dyDescent="0.35">
      <c r="B57" s="59"/>
      <c r="D57" s="52"/>
      <c r="F57" s="54"/>
      <c r="G57" s="54"/>
      <c r="H57" s="54"/>
      <c r="I57" s="54"/>
      <c r="J57" s="54"/>
      <c r="K57" s="36"/>
      <c r="L57" s="36"/>
      <c r="M57" s="36"/>
    </row>
    <row r="58" spans="2:13" s="53" customFormat="1" ht="13.5" x14ac:dyDescent="0.35">
      <c r="B58" s="59"/>
      <c r="D58" s="52"/>
      <c r="F58" s="54"/>
      <c r="G58" s="54"/>
      <c r="H58" s="54"/>
      <c r="I58" s="54"/>
      <c r="J58" s="54"/>
      <c r="K58" s="36"/>
      <c r="L58" s="36"/>
      <c r="M58" s="36"/>
    </row>
    <row r="59" spans="2:13" s="53" customFormat="1" ht="13.5" x14ac:dyDescent="0.35">
      <c r="B59" s="59"/>
      <c r="D59" s="52"/>
      <c r="F59" s="54"/>
      <c r="G59" s="54"/>
      <c r="H59" s="54"/>
      <c r="I59" s="54"/>
      <c r="J59" s="54"/>
      <c r="K59" s="36"/>
      <c r="L59" s="36"/>
      <c r="M59" s="36"/>
    </row>
    <row r="60" spans="2:13" s="53" customFormat="1" ht="13.5" x14ac:dyDescent="0.35">
      <c r="B60" s="59"/>
      <c r="D60" s="52"/>
      <c r="F60" s="54"/>
      <c r="G60" s="54"/>
      <c r="H60" s="54"/>
      <c r="I60" s="54"/>
      <c r="J60" s="54"/>
      <c r="K60" s="36"/>
      <c r="L60" s="36"/>
      <c r="M60" s="36"/>
    </row>
    <row r="61" spans="2:13" s="53" customFormat="1" ht="13.5" x14ac:dyDescent="0.35">
      <c r="B61" s="59"/>
      <c r="D61" s="52"/>
      <c r="F61" s="54"/>
      <c r="G61" s="54"/>
      <c r="H61" s="54"/>
      <c r="I61" s="54"/>
      <c r="J61" s="54"/>
      <c r="K61" s="36"/>
      <c r="L61" s="36"/>
      <c r="M61" s="36"/>
    </row>
    <row r="62" spans="2:13" s="53" customFormat="1" ht="13.5" x14ac:dyDescent="0.35">
      <c r="B62" s="59"/>
      <c r="D62" s="52"/>
      <c r="F62" s="54"/>
      <c r="G62" s="54"/>
      <c r="H62" s="54"/>
      <c r="I62" s="54"/>
      <c r="J62" s="54"/>
      <c r="K62" s="36"/>
      <c r="L62" s="36"/>
      <c r="M62" s="36"/>
    </row>
    <row r="63" spans="2:13" s="53" customFormat="1" ht="13.5" x14ac:dyDescent="0.35">
      <c r="B63" s="59"/>
      <c r="D63" s="52"/>
      <c r="F63" s="54"/>
      <c r="G63" s="54"/>
      <c r="H63" s="54"/>
      <c r="I63" s="54"/>
      <c r="J63" s="54"/>
      <c r="K63" s="36"/>
      <c r="L63" s="36"/>
      <c r="M63" s="36"/>
    </row>
    <row r="64" spans="2:13" s="53" customFormat="1" ht="13.5" x14ac:dyDescent="0.35">
      <c r="B64" s="59"/>
      <c r="D64" s="52"/>
      <c r="F64" s="54"/>
      <c r="G64" s="54"/>
      <c r="H64" s="54"/>
      <c r="I64" s="54"/>
      <c r="J64" s="54"/>
      <c r="K64" s="36"/>
      <c r="L64" s="36"/>
      <c r="M64" s="36"/>
    </row>
    <row r="65" spans="2:13" s="53" customFormat="1" ht="13.5" x14ac:dyDescent="0.35">
      <c r="B65" s="59"/>
      <c r="D65" s="52"/>
      <c r="F65" s="54"/>
      <c r="G65" s="54"/>
      <c r="H65" s="54"/>
      <c r="I65" s="54"/>
      <c r="J65" s="54"/>
      <c r="K65" s="36"/>
      <c r="L65" s="36"/>
      <c r="M65" s="36"/>
    </row>
    <row r="66" spans="2:13" s="53" customFormat="1" ht="13.5" x14ac:dyDescent="0.35">
      <c r="B66" s="59"/>
      <c r="D66" s="52"/>
      <c r="F66" s="54"/>
      <c r="G66" s="54"/>
      <c r="H66" s="54"/>
      <c r="I66" s="54"/>
      <c r="J66" s="54"/>
      <c r="K66" s="36"/>
      <c r="L66" s="36"/>
      <c r="M66" s="36"/>
    </row>
    <row r="67" spans="2:13" s="53" customFormat="1" ht="13.5" x14ac:dyDescent="0.35">
      <c r="B67" s="59"/>
      <c r="D67" s="52"/>
      <c r="F67" s="54"/>
      <c r="G67" s="54"/>
      <c r="H67" s="54"/>
      <c r="I67" s="54"/>
      <c r="J67" s="54"/>
      <c r="K67" s="36"/>
      <c r="L67" s="36"/>
      <c r="M67" s="36"/>
    </row>
    <row r="68" spans="2:13" s="53" customFormat="1" ht="13.5" x14ac:dyDescent="0.35">
      <c r="B68" s="59"/>
      <c r="D68" s="52"/>
      <c r="F68" s="54"/>
      <c r="G68" s="54"/>
      <c r="H68" s="54"/>
      <c r="I68" s="54"/>
      <c r="J68" s="54"/>
      <c r="K68" s="36"/>
      <c r="L68" s="36"/>
      <c r="M68" s="36"/>
    </row>
    <row r="69" spans="2:13" s="53" customFormat="1" ht="13.5" x14ac:dyDescent="0.35">
      <c r="B69" s="59"/>
      <c r="D69" s="52"/>
      <c r="F69" s="54"/>
      <c r="G69" s="54"/>
      <c r="H69" s="54"/>
      <c r="I69" s="54"/>
      <c r="J69" s="54"/>
      <c r="K69" s="36"/>
      <c r="L69" s="36"/>
      <c r="M69" s="36"/>
    </row>
    <row r="70" spans="2:13" s="53" customFormat="1" ht="13.5" x14ac:dyDescent="0.35">
      <c r="B70" s="59"/>
      <c r="D70" s="52"/>
      <c r="F70" s="54"/>
      <c r="G70" s="54"/>
      <c r="H70" s="54"/>
      <c r="I70" s="54"/>
      <c r="J70" s="54"/>
      <c r="K70" s="36"/>
      <c r="L70" s="36"/>
      <c r="M70" s="36"/>
    </row>
    <row r="71" spans="2:13" s="53" customFormat="1" ht="13.5" x14ac:dyDescent="0.35">
      <c r="B71" s="59"/>
      <c r="D71" s="52"/>
      <c r="F71" s="54"/>
      <c r="G71" s="54"/>
      <c r="H71" s="54"/>
      <c r="I71" s="54"/>
      <c r="J71" s="54"/>
      <c r="K71" s="36"/>
      <c r="L71" s="36"/>
      <c r="M71" s="36"/>
    </row>
    <row r="72" spans="2:13" s="53" customFormat="1" ht="13.5" x14ac:dyDescent="0.35">
      <c r="B72" s="59"/>
      <c r="D72" s="52"/>
      <c r="F72" s="54"/>
      <c r="G72" s="54"/>
      <c r="H72" s="54"/>
      <c r="I72" s="54"/>
      <c r="J72" s="54"/>
      <c r="K72" s="36"/>
      <c r="L72" s="36"/>
      <c r="M72" s="36"/>
    </row>
    <row r="73" spans="2:13" s="53" customFormat="1" ht="13.5" x14ac:dyDescent="0.35">
      <c r="B73" s="59"/>
      <c r="D73" s="52"/>
      <c r="F73" s="54"/>
      <c r="G73" s="54"/>
      <c r="H73" s="54"/>
      <c r="I73" s="54"/>
      <c r="J73" s="54"/>
      <c r="K73" s="36"/>
      <c r="L73" s="36"/>
      <c r="M73" s="36"/>
    </row>
    <row r="74" spans="2:13" s="53" customFormat="1" ht="13.5" x14ac:dyDescent="0.35">
      <c r="B74" s="59"/>
      <c r="D74" s="52"/>
      <c r="F74" s="54"/>
      <c r="G74" s="54"/>
      <c r="H74" s="54"/>
      <c r="I74" s="54"/>
      <c r="J74" s="54"/>
      <c r="K74" s="36"/>
      <c r="L74" s="36"/>
      <c r="M74" s="36"/>
    </row>
    <row r="75" spans="2:13" s="53" customFormat="1" ht="13.5" x14ac:dyDescent="0.35">
      <c r="B75" s="59"/>
      <c r="D75" s="52"/>
      <c r="F75" s="54"/>
      <c r="G75" s="54"/>
      <c r="H75" s="54"/>
      <c r="I75" s="54"/>
      <c r="J75" s="54"/>
      <c r="K75" s="36"/>
      <c r="L75" s="36"/>
      <c r="M75" s="36"/>
    </row>
    <row r="76" spans="2:13" s="53" customFormat="1" ht="13.5" x14ac:dyDescent="0.35">
      <c r="B76" s="59"/>
      <c r="D76" s="52"/>
      <c r="F76" s="54"/>
      <c r="G76" s="54"/>
      <c r="H76" s="54"/>
      <c r="I76" s="54"/>
      <c r="J76" s="54"/>
      <c r="K76" s="36"/>
      <c r="L76" s="36"/>
      <c r="M76" s="36"/>
    </row>
    <row r="77" spans="2:13" s="53" customFormat="1" ht="13.5" x14ac:dyDescent="0.35">
      <c r="B77" s="59"/>
      <c r="D77" s="52"/>
      <c r="F77" s="54"/>
      <c r="G77" s="54"/>
      <c r="H77" s="54"/>
      <c r="I77" s="54"/>
      <c r="J77" s="54"/>
      <c r="K77" s="36"/>
      <c r="L77" s="36"/>
      <c r="M77" s="36"/>
    </row>
    <row r="78" spans="2:13" s="53" customFormat="1" ht="13.5" x14ac:dyDescent="0.35">
      <c r="B78" s="59"/>
      <c r="D78" s="52"/>
      <c r="F78" s="54"/>
      <c r="G78" s="54"/>
      <c r="H78" s="54"/>
      <c r="I78" s="54"/>
      <c r="J78" s="54"/>
      <c r="K78" s="36"/>
      <c r="L78" s="36"/>
      <c r="M78" s="36"/>
    </row>
    <row r="79" spans="2:13" s="53" customFormat="1" ht="13.5" x14ac:dyDescent="0.35">
      <c r="B79" s="59"/>
      <c r="D79" s="52"/>
      <c r="F79" s="54"/>
      <c r="G79" s="54"/>
      <c r="H79" s="54"/>
      <c r="I79" s="54"/>
      <c r="J79" s="54"/>
      <c r="K79" s="36"/>
      <c r="L79" s="36"/>
      <c r="M79" s="36"/>
    </row>
    <row r="80" spans="2:13" s="53" customFormat="1" ht="13.5" x14ac:dyDescent="0.35">
      <c r="B80" s="59"/>
      <c r="D80" s="52"/>
      <c r="F80" s="54"/>
      <c r="G80" s="54"/>
      <c r="H80" s="54"/>
      <c r="I80" s="54"/>
      <c r="J80" s="54"/>
      <c r="K80" s="36"/>
      <c r="L80" s="36"/>
      <c r="M80" s="36"/>
    </row>
    <row r="81" spans="2:13" s="53" customFormat="1" ht="13.5" x14ac:dyDescent="0.35">
      <c r="B81" s="59"/>
      <c r="D81" s="52"/>
      <c r="F81" s="54"/>
      <c r="G81" s="54"/>
      <c r="H81" s="54"/>
      <c r="I81" s="54"/>
      <c r="J81" s="54"/>
      <c r="K81" s="36"/>
      <c r="L81" s="36"/>
      <c r="M81" s="36"/>
    </row>
    <row r="82" spans="2:13" s="53" customFormat="1" ht="13.5" x14ac:dyDescent="0.35">
      <c r="B82" s="59"/>
      <c r="D82" s="52"/>
      <c r="F82" s="54"/>
      <c r="G82" s="54"/>
      <c r="H82" s="54"/>
      <c r="I82" s="54"/>
      <c r="J82" s="54"/>
      <c r="K82" s="36"/>
      <c r="L82" s="36"/>
      <c r="M82" s="36"/>
    </row>
    <row r="83" spans="2:13" s="53" customFormat="1" ht="13.5" x14ac:dyDescent="0.35">
      <c r="B83" s="59"/>
      <c r="D83" s="52"/>
      <c r="F83" s="54"/>
      <c r="G83" s="54"/>
      <c r="H83" s="54"/>
      <c r="I83" s="54"/>
      <c r="J83" s="54"/>
      <c r="K83" s="36"/>
      <c r="L83" s="36"/>
      <c r="M83" s="36"/>
    </row>
    <row r="84" spans="2:13" s="53" customFormat="1" ht="13.5" x14ac:dyDescent="0.35">
      <c r="B84" s="59"/>
      <c r="D84" s="52"/>
      <c r="F84" s="54"/>
      <c r="G84" s="54"/>
      <c r="H84" s="54"/>
      <c r="I84" s="54"/>
      <c r="J84" s="54"/>
      <c r="K84" s="36"/>
      <c r="L84" s="36"/>
      <c r="M84" s="36"/>
    </row>
    <row r="85" spans="2:13" s="53" customFormat="1" ht="13.5" x14ac:dyDescent="0.35">
      <c r="B85" s="59"/>
      <c r="D85" s="52"/>
      <c r="F85" s="54"/>
      <c r="G85" s="54"/>
      <c r="H85" s="54"/>
      <c r="I85" s="54"/>
      <c r="J85" s="54"/>
      <c r="K85" s="36"/>
      <c r="L85" s="36"/>
      <c r="M85" s="36"/>
    </row>
    <row r="86" spans="2:13" s="53" customFormat="1" ht="13.5" x14ac:dyDescent="0.35">
      <c r="B86" s="59"/>
      <c r="D86" s="52"/>
      <c r="F86" s="54"/>
      <c r="G86" s="54"/>
      <c r="H86" s="54"/>
      <c r="I86" s="54"/>
      <c r="J86" s="54"/>
      <c r="K86" s="36"/>
      <c r="L86" s="36"/>
      <c r="M86" s="36"/>
    </row>
    <row r="87" spans="2:13" s="53" customFormat="1" ht="13.5" x14ac:dyDescent="0.35">
      <c r="B87" s="59"/>
      <c r="D87" s="52"/>
      <c r="F87" s="54"/>
      <c r="G87" s="54"/>
      <c r="H87" s="54"/>
      <c r="I87" s="54"/>
      <c r="J87" s="54"/>
      <c r="K87" s="36"/>
      <c r="L87" s="36"/>
      <c r="M87" s="36"/>
    </row>
    <row r="88" spans="2:13" s="53" customFormat="1" ht="13.5" x14ac:dyDescent="0.35">
      <c r="B88" s="59"/>
      <c r="D88" s="52"/>
      <c r="F88" s="54"/>
      <c r="G88" s="54"/>
      <c r="H88" s="54"/>
      <c r="I88" s="54"/>
      <c r="J88" s="54"/>
      <c r="K88" s="36"/>
      <c r="L88" s="36"/>
      <c r="M88" s="36"/>
    </row>
    <row r="89" spans="2:13" s="53" customFormat="1" ht="13.5" x14ac:dyDescent="0.35">
      <c r="B89" s="59"/>
      <c r="D89" s="52"/>
      <c r="F89" s="54"/>
      <c r="G89" s="54"/>
      <c r="H89" s="54"/>
      <c r="I89" s="54"/>
      <c r="J89" s="54"/>
      <c r="K89" s="36"/>
      <c r="L89" s="36"/>
      <c r="M89" s="36"/>
    </row>
    <row r="90" spans="2:13" s="53" customFormat="1" ht="13.5" x14ac:dyDescent="0.35">
      <c r="B90" s="59"/>
      <c r="D90" s="52"/>
      <c r="F90" s="54"/>
      <c r="G90" s="54"/>
      <c r="H90" s="54"/>
      <c r="I90" s="54"/>
      <c r="J90" s="54"/>
      <c r="K90" s="36"/>
      <c r="L90" s="36"/>
      <c r="M90" s="36"/>
    </row>
  </sheetData>
  <mergeCells count="3">
    <mergeCell ref="A3:G3"/>
    <mergeCell ref="A1:G1"/>
    <mergeCell ref="A2:G2"/>
  </mergeCells>
  <printOptions horizontalCentered="1"/>
  <pageMargins left="0.7" right="0.7" top="0.75" bottom="0.75" header="0.3" footer="0.3"/>
  <pageSetup paperSize="9" scale="48" orientation="portrait" useFirstPageNumber="1" r:id="rId1"/>
  <headerFooter>
    <oddHeader>&amp;F</oddHeader>
    <oddFooter>&amp;L&amp;G&amp;R&amp;D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3"/>
  <sheetViews>
    <sheetView showGridLines="0" view="pageBreakPreview" topLeftCell="B22" zoomScaleNormal="110" zoomScaleSheetLayoutView="100" workbookViewId="0">
      <selection activeCell="C28" sqref="C28"/>
    </sheetView>
  </sheetViews>
  <sheetFormatPr defaultColWidth="11.59765625" defaultRowHeight="12.75" x14ac:dyDescent="0.35"/>
  <cols>
    <col min="1" max="1" width="5.265625" style="70" customWidth="1"/>
    <col min="2" max="2" width="63.265625" style="70" customWidth="1"/>
    <col min="3" max="3" width="18.33203125" style="70" customWidth="1"/>
    <col min="4" max="4" width="6" style="70" customWidth="1"/>
    <col min="5" max="5" width="5.86328125" style="97" customWidth="1"/>
    <col min="6" max="6" width="8.19921875" style="98" customWidth="1"/>
    <col min="7" max="7" width="25.33203125" style="98" customWidth="1"/>
    <col min="8" max="10" width="20" style="54" customWidth="1"/>
    <col min="11" max="11" width="10.86328125" style="55" customWidth="1"/>
    <col min="12" max="12" width="13.1328125" style="34" customWidth="1"/>
    <col min="13" max="13" width="5.73046875" style="70" customWidth="1"/>
    <col min="14" max="14" width="13.86328125" style="36" customWidth="1"/>
    <col min="15" max="15" width="15.1328125" style="36" customWidth="1"/>
    <col min="16" max="16384" width="11.59765625" style="70"/>
  </cols>
  <sheetData>
    <row r="1" spans="1:17" s="10" customFormat="1" ht="29.65" customHeight="1" x14ac:dyDescent="0.35">
      <c r="A1" s="252" t="s">
        <v>61</v>
      </c>
      <c r="B1" s="252"/>
      <c r="C1" s="252"/>
      <c r="D1" s="252"/>
      <c r="E1" s="252"/>
      <c r="F1" s="252"/>
      <c r="G1" s="253"/>
      <c r="H1" s="150"/>
      <c r="I1" s="150"/>
      <c r="J1" s="150"/>
    </row>
    <row r="2" spans="1:17" s="11" customFormat="1" ht="18" customHeight="1" x14ac:dyDescent="0.35">
      <c r="A2" s="250" t="s">
        <v>60</v>
      </c>
      <c r="B2" s="250"/>
      <c r="C2" s="250"/>
      <c r="D2" s="250"/>
      <c r="E2" s="250"/>
      <c r="F2" s="250"/>
      <c r="G2" s="251"/>
      <c r="H2" s="151" t="s">
        <v>52</v>
      </c>
      <c r="I2" s="151" t="s">
        <v>52</v>
      </c>
      <c r="J2" s="151" t="s">
        <v>52</v>
      </c>
    </row>
    <row r="3" spans="1:17" s="11" customFormat="1" ht="23.25" customHeight="1" x14ac:dyDescent="0.35">
      <c r="A3" s="250" t="s">
        <v>39</v>
      </c>
      <c r="B3" s="250"/>
      <c r="C3" s="250"/>
      <c r="D3" s="250"/>
      <c r="E3" s="250"/>
      <c r="F3" s="250"/>
      <c r="G3" s="251"/>
      <c r="H3" s="151" t="s">
        <v>53</v>
      </c>
      <c r="I3" s="151" t="s">
        <v>55</v>
      </c>
      <c r="J3" s="151" t="s">
        <v>57</v>
      </c>
    </row>
    <row r="4" spans="1:17" s="63" customFormat="1" ht="22.15" customHeight="1" x14ac:dyDescent="0.35">
      <c r="A4" s="61" t="s">
        <v>0</v>
      </c>
      <c r="B4" s="12" t="s">
        <v>1</v>
      </c>
      <c r="C4" s="14" t="s">
        <v>63</v>
      </c>
      <c r="D4" s="12" t="s">
        <v>2</v>
      </c>
      <c r="E4" s="15" t="s">
        <v>5</v>
      </c>
      <c r="F4" s="12" t="s">
        <v>6</v>
      </c>
      <c r="G4" s="157" t="s">
        <v>3</v>
      </c>
      <c r="H4" s="169"/>
      <c r="I4" s="169"/>
      <c r="J4" s="169"/>
      <c r="K4" s="16"/>
      <c r="L4" s="16"/>
      <c r="M4" s="62"/>
      <c r="N4" s="16"/>
      <c r="O4" s="16"/>
      <c r="P4" s="62"/>
      <c r="Q4" s="62"/>
    </row>
    <row r="5" spans="1:17" s="27" customFormat="1" ht="15.75" customHeight="1" x14ac:dyDescent="0.35">
      <c r="A5" s="1" t="s">
        <v>7</v>
      </c>
      <c r="B5" s="18" t="s">
        <v>44</v>
      </c>
      <c r="C5" s="19"/>
      <c r="D5" s="19"/>
      <c r="E5" s="20"/>
      <c r="F5" s="21"/>
      <c r="G5" s="21"/>
      <c r="H5" s="170"/>
      <c r="I5" s="149" t="s">
        <v>56</v>
      </c>
      <c r="J5" s="149" t="s">
        <v>58</v>
      </c>
      <c r="K5" s="25"/>
      <c r="L5" s="26"/>
      <c r="M5" s="26"/>
      <c r="N5" s="26"/>
      <c r="O5" s="26"/>
      <c r="P5" s="26"/>
    </row>
    <row r="6" spans="1:17" s="9" customFormat="1" ht="30.4" customHeight="1" x14ac:dyDescent="0.35">
      <c r="A6" s="3"/>
      <c r="B6" s="2" t="s">
        <v>84</v>
      </c>
      <c r="C6" s="3">
        <v>1</v>
      </c>
      <c r="D6" s="3" t="s">
        <v>25</v>
      </c>
      <c r="E6" s="4">
        <v>1</v>
      </c>
      <c r="F6" s="5">
        <v>380</v>
      </c>
      <c r="G6" s="5">
        <f>+E6*F6</f>
        <v>380</v>
      </c>
      <c r="H6" s="6"/>
      <c r="I6" s="154"/>
      <c r="J6" s="154"/>
      <c r="K6" s="7"/>
      <c r="L6" s="8"/>
      <c r="M6" s="8"/>
      <c r="N6" s="8"/>
      <c r="O6" s="8"/>
      <c r="P6" s="8"/>
    </row>
    <row r="7" spans="1:17" s="9" customFormat="1" ht="40.15" customHeight="1" x14ac:dyDescent="0.35">
      <c r="A7" s="3"/>
      <c r="B7" s="2" t="s">
        <v>105</v>
      </c>
      <c r="C7" s="3">
        <v>1</v>
      </c>
      <c r="D7" s="3" t="s">
        <v>25</v>
      </c>
      <c r="E7" s="4">
        <v>1</v>
      </c>
      <c r="F7" s="5">
        <v>1870</v>
      </c>
      <c r="G7" s="5">
        <f>+E7*F7</f>
        <v>1870</v>
      </c>
      <c r="H7" s="6"/>
      <c r="I7" s="154"/>
      <c r="J7" s="154"/>
      <c r="K7" s="7"/>
      <c r="L7" s="8"/>
      <c r="M7" s="8"/>
      <c r="N7" s="8"/>
      <c r="O7" s="8"/>
      <c r="P7" s="8"/>
    </row>
    <row r="8" spans="1:17" ht="12.75" customHeight="1" x14ac:dyDescent="0.35">
      <c r="A8" s="64"/>
      <c r="B8" s="65"/>
      <c r="C8" s="65"/>
      <c r="D8" s="65"/>
      <c r="E8" s="66"/>
      <c r="F8" s="67"/>
      <c r="G8" s="68"/>
      <c r="H8" s="6"/>
      <c r="I8" s="154"/>
      <c r="J8" s="154"/>
      <c r="K8" s="34"/>
      <c r="M8" s="69"/>
      <c r="N8" s="35"/>
      <c r="O8" s="35"/>
      <c r="P8" s="69"/>
      <c r="Q8" s="69"/>
    </row>
    <row r="9" spans="1:17" s="27" customFormat="1" ht="15.75" customHeight="1" x14ac:dyDescent="0.35">
      <c r="A9" s="1" t="s">
        <v>7</v>
      </c>
      <c r="B9" s="18" t="s">
        <v>43</v>
      </c>
      <c r="C9" s="19"/>
      <c r="D9" s="19"/>
      <c r="E9" s="20"/>
      <c r="F9" s="21"/>
      <c r="G9" s="22"/>
      <c r="H9" s="6"/>
      <c r="I9" s="154"/>
      <c r="J9" s="154"/>
      <c r="K9" s="25"/>
      <c r="L9" s="26"/>
      <c r="M9" s="26"/>
      <c r="N9" s="26"/>
      <c r="O9" s="26"/>
      <c r="P9" s="26"/>
    </row>
    <row r="10" spans="1:17" s="9" customFormat="1" ht="31.9" customHeight="1" x14ac:dyDescent="0.35">
      <c r="A10" s="3"/>
      <c r="B10" s="2" t="s">
        <v>96</v>
      </c>
      <c r="C10" s="3">
        <v>1</v>
      </c>
      <c r="D10" s="3" t="s">
        <v>24</v>
      </c>
      <c r="E10" s="4">
        <v>492</v>
      </c>
      <c r="F10" s="5">
        <v>10</v>
      </c>
      <c r="G10" s="5">
        <f t="shared" ref="G10:G14" si="0">+E10*F10</f>
        <v>4920</v>
      </c>
      <c r="H10" s="6"/>
      <c r="I10" s="154"/>
      <c r="J10" s="154"/>
      <c r="K10" s="7"/>
      <c r="L10" s="8"/>
      <c r="M10" s="8"/>
      <c r="N10" s="8"/>
      <c r="O10" s="8"/>
      <c r="P10" s="8"/>
    </row>
    <row r="11" spans="1:17" s="9" customFormat="1" ht="31.9" customHeight="1" x14ac:dyDescent="0.35">
      <c r="A11" s="3"/>
      <c r="B11" s="2" t="s">
        <v>137</v>
      </c>
      <c r="C11" s="3">
        <v>1</v>
      </c>
      <c r="D11" s="3" t="s">
        <v>25</v>
      </c>
      <c r="E11" s="4">
        <v>1</v>
      </c>
      <c r="F11" s="5">
        <v>480</v>
      </c>
      <c r="G11" s="5">
        <f t="shared" si="0"/>
        <v>480</v>
      </c>
      <c r="H11" s="6"/>
      <c r="I11" s="154"/>
      <c r="J11" s="154"/>
      <c r="K11" s="7"/>
      <c r="L11" s="8"/>
      <c r="M11" s="8"/>
      <c r="N11" s="8"/>
      <c r="O11" s="8"/>
      <c r="P11" s="8"/>
    </row>
    <row r="12" spans="1:17" s="9" customFormat="1" ht="49.9" customHeight="1" x14ac:dyDescent="0.35">
      <c r="A12" s="3"/>
      <c r="B12" s="2" t="s">
        <v>95</v>
      </c>
      <c r="C12" s="3">
        <v>1</v>
      </c>
      <c r="D12" s="3" t="s">
        <v>24</v>
      </c>
      <c r="E12" s="4">
        <v>492</v>
      </c>
      <c r="F12" s="5">
        <v>40</v>
      </c>
      <c r="G12" s="5">
        <f t="shared" si="0"/>
        <v>19680</v>
      </c>
      <c r="H12" s="6"/>
      <c r="I12" s="154"/>
      <c r="J12" s="154"/>
      <c r="K12" s="7"/>
      <c r="L12" s="8"/>
      <c r="M12" s="8"/>
      <c r="N12" s="8"/>
      <c r="O12" s="8"/>
      <c r="P12" s="8"/>
    </row>
    <row r="13" spans="1:17" s="9" customFormat="1" ht="40.15" customHeight="1" x14ac:dyDescent="0.35">
      <c r="A13" s="3"/>
      <c r="B13" s="2" t="s">
        <v>83</v>
      </c>
      <c r="C13" s="3">
        <v>0</v>
      </c>
      <c r="D13" s="3" t="s">
        <v>80</v>
      </c>
      <c r="E13" s="4">
        <v>1</v>
      </c>
      <c r="F13" s="5">
        <v>1360</v>
      </c>
      <c r="G13" s="5">
        <f t="shared" si="0"/>
        <v>1360</v>
      </c>
      <c r="H13" s="6"/>
      <c r="I13" s="154"/>
      <c r="J13" s="154"/>
      <c r="K13" s="7"/>
      <c r="L13" s="8"/>
      <c r="M13" s="8"/>
      <c r="N13" s="8"/>
      <c r="O13" s="8"/>
      <c r="P13" s="8"/>
    </row>
    <row r="14" spans="1:17" s="9" customFormat="1" ht="40.15" customHeight="1" x14ac:dyDescent="0.35">
      <c r="A14" s="3"/>
      <c r="B14" s="2" t="s">
        <v>88</v>
      </c>
      <c r="C14" s="3">
        <v>0</v>
      </c>
      <c r="D14" s="3" t="s">
        <v>24</v>
      </c>
      <c r="E14" s="4">
        <v>1</v>
      </c>
      <c r="F14" s="5">
        <v>580</v>
      </c>
      <c r="G14" s="5">
        <f t="shared" si="0"/>
        <v>580</v>
      </c>
      <c r="H14" s="6"/>
      <c r="I14" s="154"/>
      <c r="J14" s="154"/>
      <c r="K14" s="7"/>
      <c r="L14" s="8"/>
      <c r="M14" s="8"/>
      <c r="N14" s="8"/>
      <c r="O14" s="8"/>
      <c r="P14" s="8"/>
    </row>
    <row r="15" spans="1:17" s="9" customFormat="1" ht="40.15" customHeight="1" x14ac:dyDescent="0.35">
      <c r="A15" s="3"/>
      <c r="B15" s="2" t="s">
        <v>99</v>
      </c>
      <c r="C15" s="3">
        <v>0</v>
      </c>
      <c r="D15" s="3" t="s">
        <v>24</v>
      </c>
      <c r="E15" s="4">
        <v>1</v>
      </c>
      <c r="F15" s="5">
        <v>1400</v>
      </c>
      <c r="G15" s="5">
        <f t="shared" ref="G15:G18" si="1">+E15*F15</f>
        <v>1400</v>
      </c>
      <c r="H15" s="6"/>
      <c r="I15" s="154"/>
      <c r="J15" s="154"/>
      <c r="K15" s="7"/>
      <c r="L15" s="8"/>
      <c r="M15" s="8"/>
      <c r="N15" s="8"/>
      <c r="O15" s="8"/>
      <c r="P15" s="8"/>
    </row>
    <row r="16" spans="1:17" s="9" customFormat="1" ht="19.149999999999999" customHeight="1" x14ac:dyDescent="0.35">
      <c r="A16" s="3"/>
      <c r="B16" s="2" t="s">
        <v>108</v>
      </c>
      <c r="C16" s="3">
        <v>1</v>
      </c>
      <c r="D16" s="3" t="s">
        <v>25</v>
      </c>
      <c r="E16" s="4">
        <v>1</v>
      </c>
      <c r="F16" s="5">
        <v>800</v>
      </c>
      <c r="G16" s="5">
        <f t="shared" si="1"/>
        <v>800</v>
      </c>
      <c r="H16" s="6"/>
      <c r="I16" s="154"/>
      <c r="J16" s="154"/>
      <c r="K16" s="7"/>
      <c r="L16" s="8"/>
      <c r="M16" s="8"/>
      <c r="N16" s="8"/>
      <c r="O16" s="8"/>
      <c r="P16" s="8"/>
    </row>
    <row r="17" spans="1:17" s="9" customFormat="1" ht="19.149999999999999" customHeight="1" x14ac:dyDescent="0.35">
      <c r="A17" s="3"/>
      <c r="B17" s="2" t="s">
        <v>117</v>
      </c>
      <c r="C17" s="3">
        <v>0</v>
      </c>
      <c r="D17" s="3" t="s">
        <v>25</v>
      </c>
      <c r="E17" s="4">
        <v>1</v>
      </c>
      <c r="F17" s="5">
        <v>580</v>
      </c>
      <c r="G17" s="5">
        <f t="shared" si="1"/>
        <v>580</v>
      </c>
      <c r="H17" s="6"/>
      <c r="I17" s="154"/>
      <c r="J17" s="154"/>
      <c r="K17" s="7"/>
      <c r="L17" s="8"/>
      <c r="M17" s="8"/>
      <c r="N17" s="8"/>
      <c r="O17" s="8"/>
      <c r="P17" s="8"/>
    </row>
    <row r="18" spans="1:17" s="9" customFormat="1" ht="19.149999999999999" customHeight="1" x14ac:dyDescent="0.35">
      <c r="A18" s="3"/>
      <c r="B18" s="2" t="s">
        <v>118</v>
      </c>
      <c r="C18" s="3">
        <v>1</v>
      </c>
      <c r="D18" s="3" t="s">
        <v>25</v>
      </c>
      <c r="E18" s="4">
        <v>1</v>
      </c>
      <c r="F18" s="5">
        <v>2800</v>
      </c>
      <c r="G18" s="5">
        <f t="shared" si="1"/>
        <v>2800</v>
      </c>
      <c r="H18" s="6"/>
      <c r="I18" s="154"/>
      <c r="J18" s="154"/>
      <c r="K18" s="7"/>
      <c r="L18" s="8"/>
      <c r="M18" s="8"/>
      <c r="N18" s="8"/>
      <c r="O18" s="8"/>
      <c r="P18" s="8"/>
    </row>
    <row r="19" spans="1:17" ht="12.75" customHeight="1" x14ac:dyDescent="0.35">
      <c r="A19" s="64"/>
      <c r="B19" s="65"/>
      <c r="C19" s="65"/>
      <c r="D19" s="65"/>
      <c r="E19" s="66"/>
      <c r="F19" s="67"/>
      <c r="G19" s="68"/>
      <c r="H19" s="6"/>
      <c r="I19" s="154"/>
      <c r="J19" s="154"/>
      <c r="K19" s="34"/>
      <c r="M19" s="69"/>
      <c r="N19" s="35"/>
      <c r="O19" s="35"/>
      <c r="P19" s="69"/>
      <c r="Q19" s="69"/>
    </row>
    <row r="20" spans="1:17" ht="12.75" customHeight="1" x14ac:dyDescent="0.35">
      <c r="A20" s="64"/>
      <c r="B20" s="65"/>
      <c r="C20" s="65"/>
      <c r="D20" s="65"/>
      <c r="E20" s="66"/>
      <c r="F20" s="67"/>
      <c r="G20" s="68"/>
      <c r="H20" s="6"/>
      <c r="I20" s="154"/>
      <c r="J20" s="154"/>
      <c r="K20" s="34"/>
      <c r="M20" s="69"/>
      <c r="N20" s="35"/>
      <c r="O20" s="35"/>
      <c r="P20" s="69"/>
      <c r="Q20" s="69"/>
    </row>
    <row r="21" spans="1:17" s="27" customFormat="1" ht="15.75" customHeight="1" x14ac:dyDescent="0.35">
      <c r="A21" s="1" t="s">
        <v>7</v>
      </c>
      <c r="B21" s="18" t="s">
        <v>116</v>
      </c>
      <c r="C21" s="19"/>
      <c r="D21" s="19"/>
      <c r="E21" s="20"/>
      <c r="F21" s="21"/>
      <c r="G21" s="22"/>
      <c r="H21" s="6"/>
      <c r="I21" s="154"/>
      <c r="J21" s="154"/>
      <c r="K21" s="25"/>
      <c r="L21" s="26"/>
      <c r="M21" s="26"/>
      <c r="N21" s="26"/>
      <c r="O21" s="26"/>
      <c r="P21" s="26"/>
    </row>
    <row r="22" spans="1:17" s="9" customFormat="1" ht="28.5" customHeight="1" x14ac:dyDescent="0.35">
      <c r="A22" s="3"/>
      <c r="B22" s="2" t="s">
        <v>120</v>
      </c>
      <c r="C22" s="3">
        <v>1</v>
      </c>
      <c r="D22" s="199"/>
      <c r="E22" s="4">
        <v>1</v>
      </c>
      <c r="F22" s="5">
        <v>2750</v>
      </c>
      <c r="G22" s="5">
        <f t="shared" ref="G22:G28" si="2">+E22*F22</f>
        <v>2750</v>
      </c>
      <c r="H22" s="40"/>
      <c r="I22" s="154"/>
      <c r="J22" s="154"/>
      <c r="K22" s="7"/>
      <c r="L22" s="8"/>
      <c r="M22" s="8"/>
      <c r="N22" s="8"/>
      <c r="O22" s="8"/>
      <c r="P22" s="8"/>
    </row>
    <row r="23" spans="1:17" s="9" customFormat="1" ht="28.5" customHeight="1" x14ac:dyDescent="0.35">
      <c r="A23" s="3"/>
      <c r="B23" s="2" t="s">
        <v>143</v>
      </c>
      <c r="C23" s="3">
        <v>1</v>
      </c>
      <c r="D23" s="3"/>
      <c r="E23" s="4">
        <v>1</v>
      </c>
      <c r="F23" s="5">
        <v>900</v>
      </c>
      <c r="G23" s="5">
        <f t="shared" si="2"/>
        <v>900</v>
      </c>
      <c r="H23" s="40"/>
      <c r="I23" s="154"/>
      <c r="J23" s="154"/>
      <c r="K23" s="7"/>
      <c r="L23" s="8"/>
      <c r="M23" s="8"/>
      <c r="N23" s="8"/>
      <c r="O23" s="8"/>
      <c r="P23" s="8"/>
    </row>
    <row r="24" spans="1:17" s="9" customFormat="1" ht="28.5" customHeight="1" x14ac:dyDescent="0.35">
      <c r="A24" s="3"/>
      <c r="B24" s="2" t="s">
        <v>133</v>
      </c>
      <c r="C24" s="3">
        <v>1</v>
      </c>
      <c r="D24" s="3"/>
      <c r="E24" s="4">
        <v>1</v>
      </c>
      <c r="F24" s="5">
        <v>380</v>
      </c>
      <c r="G24" s="5">
        <f t="shared" si="2"/>
        <v>380</v>
      </c>
      <c r="H24" s="40"/>
      <c r="I24" s="154"/>
      <c r="J24" s="154"/>
      <c r="K24" s="7"/>
      <c r="L24" s="8"/>
      <c r="M24" s="8"/>
      <c r="N24" s="8"/>
      <c r="O24" s="8"/>
      <c r="P24" s="8"/>
    </row>
    <row r="25" spans="1:17" s="9" customFormat="1" ht="28.5" customHeight="1" x14ac:dyDescent="0.35">
      <c r="A25" s="3"/>
      <c r="B25" s="2" t="s">
        <v>134</v>
      </c>
      <c r="C25" s="3">
        <v>1</v>
      </c>
      <c r="D25" s="3"/>
      <c r="E25" s="4">
        <v>1</v>
      </c>
      <c r="F25" s="5">
        <v>340</v>
      </c>
      <c r="G25" s="5">
        <f t="shared" si="2"/>
        <v>340</v>
      </c>
      <c r="H25" s="40"/>
      <c r="I25" s="154"/>
      <c r="J25" s="154"/>
      <c r="K25" s="7"/>
      <c r="L25" s="8"/>
      <c r="M25" s="8"/>
      <c r="N25" s="8"/>
      <c r="O25" s="8"/>
      <c r="P25" s="8"/>
    </row>
    <row r="26" spans="1:17" s="9" customFormat="1" ht="28.5" customHeight="1" x14ac:dyDescent="0.35">
      <c r="A26" s="3"/>
      <c r="B26" s="2" t="s">
        <v>126</v>
      </c>
      <c r="C26" s="3">
        <v>1</v>
      </c>
      <c r="D26" s="3"/>
      <c r="E26" s="4">
        <v>1</v>
      </c>
      <c r="F26" s="5">
        <v>420</v>
      </c>
      <c r="G26" s="5">
        <f t="shared" si="2"/>
        <v>420</v>
      </c>
      <c r="H26" s="40"/>
      <c r="I26" s="154"/>
      <c r="J26" s="154"/>
      <c r="K26" s="7"/>
      <c r="L26" s="8"/>
      <c r="M26" s="8"/>
      <c r="N26" s="8"/>
      <c r="O26" s="8"/>
      <c r="P26" s="8"/>
    </row>
    <row r="27" spans="1:17" s="9" customFormat="1" ht="28.5" customHeight="1" x14ac:dyDescent="0.35">
      <c r="A27" s="3"/>
      <c r="B27" s="2" t="s">
        <v>115</v>
      </c>
      <c r="C27" s="3">
        <v>1</v>
      </c>
      <c r="D27" s="3"/>
      <c r="E27" s="4">
        <v>1</v>
      </c>
      <c r="F27" s="5">
        <v>580</v>
      </c>
      <c r="G27" s="5">
        <f t="shared" si="2"/>
        <v>580</v>
      </c>
      <c r="H27" s="40"/>
      <c r="I27" s="154"/>
      <c r="J27" s="154"/>
      <c r="K27" s="7"/>
      <c r="L27" s="8"/>
      <c r="M27" s="8"/>
      <c r="N27" s="8"/>
      <c r="O27" s="8"/>
      <c r="P27" s="8"/>
    </row>
    <row r="28" spans="1:17" s="9" customFormat="1" ht="28.5" customHeight="1" x14ac:dyDescent="0.35">
      <c r="A28" s="3"/>
      <c r="B28" s="212" t="s">
        <v>138</v>
      </c>
      <c r="C28" s="199" t="s">
        <v>112</v>
      </c>
      <c r="D28" s="199"/>
      <c r="E28" s="213">
        <v>1</v>
      </c>
      <c r="F28" s="214">
        <v>1400</v>
      </c>
      <c r="G28" s="214">
        <f t="shared" si="2"/>
        <v>1400</v>
      </c>
      <c r="H28" s="40"/>
      <c r="I28" s="154"/>
      <c r="J28" s="154"/>
      <c r="K28" s="7"/>
      <c r="L28" s="8"/>
      <c r="M28" s="8"/>
      <c r="N28" s="8"/>
      <c r="O28" s="8"/>
      <c r="P28" s="8"/>
    </row>
    <row r="29" spans="1:17" s="9" customFormat="1" ht="28.5" customHeight="1" x14ac:dyDescent="0.35">
      <c r="A29" s="3"/>
      <c r="B29" s="2" t="s">
        <v>141</v>
      </c>
      <c r="C29" s="3">
        <v>1</v>
      </c>
      <c r="D29" s="3"/>
      <c r="E29" s="4">
        <v>1</v>
      </c>
      <c r="F29" s="5">
        <v>1800</v>
      </c>
      <c r="G29" s="5">
        <f t="shared" ref="G29" si="3">+E29*F29</f>
        <v>1800</v>
      </c>
      <c r="H29" s="40"/>
      <c r="I29" s="154"/>
      <c r="J29" s="154"/>
      <c r="K29" s="7"/>
      <c r="L29" s="8"/>
      <c r="M29" s="8"/>
      <c r="N29" s="8"/>
      <c r="O29" s="8"/>
      <c r="P29" s="8"/>
    </row>
    <row r="30" spans="1:17" s="9" customFormat="1" ht="28.5" customHeight="1" x14ac:dyDescent="0.35">
      <c r="A30" s="3"/>
      <c r="B30" s="2" t="s">
        <v>144</v>
      </c>
      <c r="C30" s="3">
        <v>1</v>
      </c>
      <c r="D30" s="3"/>
      <c r="E30" s="4">
        <v>1</v>
      </c>
      <c r="F30" s="5">
        <v>400</v>
      </c>
      <c r="G30" s="5">
        <f t="shared" ref="G30" si="4">+E30*F30</f>
        <v>400</v>
      </c>
      <c r="H30" s="40"/>
      <c r="I30" s="154"/>
      <c r="J30" s="154"/>
      <c r="K30" s="7"/>
      <c r="L30" s="8"/>
      <c r="M30" s="8"/>
      <c r="N30" s="8"/>
      <c r="O30" s="8"/>
      <c r="P30" s="8"/>
    </row>
    <row r="31" spans="1:17" ht="12.75" customHeight="1" x14ac:dyDescent="0.35">
      <c r="A31" s="64"/>
      <c r="B31" s="65"/>
      <c r="C31" s="65"/>
      <c r="D31" s="65"/>
      <c r="E31" s="66"/>
      <c r="F31" s="67"/>
      <c r="G31" s="68"/>
      <c r="I31" s="164"/>
      <c r="J31" s="164"/>
      <c r="K31" s="34"/>
      <c r="M31" s="69"/>
      <c r="N31" s="35"/>
      <c r="O31" s="35"/>
      <c r="P31" s="69"/>
      <c r="Q31" s="69"/>
    </row>
    <row r="32" spans="1:17" s="82" customFormat="1" ht="15.75" customHeight="1" x14ac:dyDescent="0.35">
      <c r="A32" s="1" t="s">
        <v>7</v>
      </c>
      <c r="B32" s="76" t="s">
        <v>12</v>
      </c>
      <c r="C32" s="77"/>
      <c r="D32" s="77"/>
      <c r="E32" s="78"/>
      <c r="F32" s="79"/>
      <c r="G32" s="80"/>
      <c r="H32" s="34"/>
      <c r="I32" s="164"/>
      <c r="J32" s="164"/>
      <c r="K32" s="24"/>
      <c r="L32" s="25"/>
      <c r="M32" s="81"/>
      <c r="N32" s="26"/>
      <c r="O32" s="26"/>
      <c r="P32" s="81"/>
      <c r="Q32" s="81"/>
    </row>
    <row r="33" spans="1:17" s="90" customFormat="1" ht="18.399999999999999" customHeight="1" x14ac:dyDescent="0.35">
      <c r="A33" s="83"/>
      <c r="B33" s="84" t="s">
        <v>27</v>
      </c>
      <c r="C33" s="3">
        <v>0</v>
      </c>
      <c r="D33" s="83"/>
      <c r="E33" s="72">
        <v>1</v>
      </c>
      <c r="F33" s="85"/>
      <c r="G33" s="86">
        <f>+E33*F33</f>
        <v>0</v>
      </c>
      <c r="H33" s="54"/>
      <c r="I33" s="165"/>
      <c r="J33" s="165"/>
      <c r="K33" s="87"/>
      <c r="L33" s="87"/>
      <c r="M33" s="88"/>
      <c r="N33" s="89"/>
      <c r="O33" s="89"/>
      <c r="P33" s="88"/>
      <c r="Q33" s="88"/>
    </row>
    <row r="34" spans="1:17" ht="12.75" customHeight="1" x14ac:dyDescent="0.35">
      <c r="A34" s="64"/>
      <c r="B34" s="65"/>
      <c r="C34" s="65"/>
      <c r="D34" s="65"/>
      <c r="E34" s="66"/>
      <c r="F34" s="67"/>
      <c r="G34" s="68"/>
      <c r="I34" s="164"/>
      <c r="J34" s="164"/>
      <c r="K34" s="34"/>
      <c r="M34" s="69"/>
      <c r="N34" s="35"/>
      <c r="O34" s="35"/>
      <c r="P34" s="69"/>
      <c r="Q34" s="69"/>
    </row>
    <row r="35" spans="1:17" s="82" customFormat="1" ht="15.75" customHeight="1" x14ac:dyDescent="0.35">
      <c r="A35" s="1" t="s">
        <v>7</v>
      </c>
      <c r="B35" s="76" t="s">
        <v>78</v>
      </c>
      <c r="C35" s="77"/>
      <c r="D35" s="77"/>
      <c r="E35" s="78"/>
      <c r="F35" s="79"/>
      <c r="G35" s="80"/>
      <c r="H35" s="34"/>
      <c r="I35" s="164"/>
      <c r="J35" s="164"/>
      <c r="K35" s="24"/>
      <c r="L35" s="25"/>
      <c r="M35" s="81"/>
      <c r="N35" s="26"/>
      <c r="O35" s="26"/>
      <c r="P35" s="81"/>
      <c r="Q35" s="81"/>
    </row>
    <row r="36" spans="1:17" s="90" customFormat="1" ht="18.399999999999999" customHeight="1" x14ac:dyDescent="0.35">
      <c r="A36" s="83"/>
      <c r="B36" s="215" t="s">
        <v>127</v>
      </c>
      <c r="C36" s="206">
        <v>1</v>
      </c>
      <c r="D36" s="217"/>
      <c r="E36" s="230">
        <v>1</v>
      </c>
      <c r="F36" s="218">
        <v>420</v>
      </c>
      <c r="G36" s="219">
        <f>+E36*F36</f>
        <v>420</v>
      </c>
      <c r="H36" s="54"/>
      <c r="I36" s="165"/>
      <c r="J36" s="165"/>
      <c r="K36" s="87"/>
      <c r="L36" s="87"/>
      <c r="M36" s="88"/>
      <c r="N36" s="89"/>
      <c r="O36" s="89"/>
      <c r="P36" s="88"/>
      <c r="Q36" s="88"/>
    </row>
    <row r="37" spans="1:17" ht="12.75" customHeight="1" x14ac:dyDescent="0.35">
      <c r="A37" s="64"/>
      <c r="B37" s="215" t="s">
        <v>135</v>
      </c>
      <c r="C37" s="229">
        <v>1</v>
      </c>
      <c r="D37" s="215"/>
      <c r="E37" s="231">
        <v>1</v>
      </c>
      <c r="F37" s="229">
        <v>120</v>
      </c>
      <c r="G37" s="219">
        <f>+E37*F37</f>
        <v>120</v>
      </c>
      <c r="I37" s="164"/>
      <c r="J37" s="164"/>
      <c r="K37" s="34"/>
      <c r="M37" s="69"/>
      <c r="N37" s="35"/>
      <c r="O37" s="35"/>
      <c r="P37" s="69"/>
      <c r="Q37" s="69"/>
    </row>
    <row r="38" spans="1:17" ht="12.75" customHeight="1" x14ac:dyDescent="0.35">
      <c r="A38" s="64"/>
      <c r="B38" s="240" t="s">
        <v>149</v>
      </c>
      <c r="C38" s="241">
        <v>1</v>
      </c>
      <c r="D38" s="240"/>
      <c r="E38" s="242">
        <v>1</v>
      </c>
      <c r="F38" s="241">
        <v>40</v>
      </c>
      <c r="G38" s="243">
        <f>+E38*F38</f>
        <v>40</v>
      </c>
      <c r="I38" s="164"/>
      <c r="J38" s="164"/>
      <c r="K38" s="34"/>
      <c r="M38" s="69"/>
      <c r="N38" s="35"/>
      <c r="O38" s="35"/>
      <c r="P38" s="69"/>
      <c r="Q38" s="69"/>
    </row>
    <row r="39" spans="1:17" ht="12.75" customHeight="1" x14ac:dyDescent="0.35">
      <c r="A39" s="64"/>
      <c r="B39" s="65"/>
      <c r="C39" s="65"/>
      <c r="D39" s="65"/>
      <c r="E39" s="66"/>
      <c r="F39" s="67"/>
      <c r="G39" s="68"/>
      <c r="I39" s="164"/>
      <c r="J39" s="164"/>
      <c r="K39" s="34"/>
      <c r="M39" s="69"/>
      <c r="N39" s="35"/>
      <c r="O39" s="35"/>
      <c r="P39" s="69"/>
      <c r="Q39" s="69"/>
    </row>
    <row r="40" spans="1:17" s="75" customFormat="1" ht="13.15" x14ac:dyDescent="0.35">
      <c r="A40" s="71"/>
      <c r="B40" s="216" t="s">
        <v>4</v>
      </c>
      <c r="C40" s="71"/>
      <c r="D40" s="71"/>
      <c r="E40" s="72"/>
      <c r="F40" s="73"/>
      <c r="G40" s="73"/>
      <c r="H40" s="54"/>
      <c r="I40" s="164"/>
      <c r="J40" s="164"/>
      <c r="K40" s="41"/>
      <c r="L40" s="41"/>
      <c r="M40" s="74"/>
      <c r="N40" s="41"/>
      <c r="O40" s="41"/>
      <c r="P40" s="74"/>
      <c r="Q40" s="74"/>
    </row>
    <row r="41" spans="1:17" ht="12.75" customHeight="1" x14ac:dyDescent="0.35">
      <c r="A41" s="64"/>
      <c r="B41" s="65"/>
      <c r="C41" s="65"/>
      <c r="D41" s="65"/>
      <c r="E41" s="66"/>
      <c r="F41" s="67"/>
      <c r="G41" s="68"/>
      <c r="I41" s="164"/>
      <c r="J41" s="164"/>
      <c r="K41" s="34"/>
      <c r="M41" s="69"/>
      <c r="N41" s="35"/>
      <c r="O41" s="35"/>
      <c r="P41" s="69"/>
      <c r="Q41" s="69"/>
    </row>
    <row r="42" spans="1:17" x14ac:dyDescent="0.35">
      <c r="A42" s="64"/>
      <c r="B42" s="65"/>
      <c r="C42" s="65"/>
      <c r="D42" s="65"/>
      <c r="E42" s="66"/>
      <c r="F42" s="67"/>
      <c r="G42" s="68"/>
      <c r="I42" s="164"/>
      <c r="J42" s="164"/>
      <c r="K42" s="34"/>
      <c r="M42" s="69"/>
      <c r="N42" s="35"/>
      <c r="O42" s="35"/>
      <c r="P42" s="69"/>
      <c r="Q42" s="69"/>
    </row>
    <row r="43" spans="1:17" x14ac:dyDescent="0.35">
      <c r="A43" s="64"/>
      <c r="B43" s="65"/>
      <c r="C43" s="65"/>
      <c r="D43" s="65"/>
      <c r="E43" s="66"/>
      <c r="F43" s="67"/>
      <c r="G43" s="68"/>
      <c r="I43" s="164"/>
      <c r="J43" s="164"/>
      <c r="K43" s="34"/>
      <c r="M43" s="69"/>
      <c r="N43" s="35"/>
      <c r="O43" s="35"/>
      <c r="P43" s="69"/>
      <c r="Q43" s="69"/>
    </row>
    <row r="44" spans="1:17" ht="24" customHeight="1" x14ac:dyDescent="0.35">
      <c r="A44" s="91"/>
      <c r="B44" s="92" t="s">
        <v>8</v>
      </c>
      <c r="C44" s="93"/>
      <c r="D44" s="93"/>
      <c r="E44" s="94"/>
      <c r="F44" s="95"/>
      <c r="G44" s="160">
        <f>SUM(G6:G40)</f>
        <v>44400</v>
      </c>
      <c r="H44" s="171"/>
      <c r="I44" s="172"/>
      <c r="J44" s="172"/>
      <c r="K44" s="50"/>
      <c r="M44" s="69"/>
      <c r="N44" s="35"/>
      <c r="O44" s="35"/>
      <c r="P44" s="69"/>
      <c r="Q44" s="69"/>
    </row>
    <row r="45" spans="1:17" ht="13.5" x14ac:dyDescent="0.35">
      <c r="D45" s="96"/>
      <c r="K45" s="34"/>
      <c r="M45" s="69"/>
      <c r="N45" s="35"/>
      <c r="O45" s="35"/>
      <c r="P45" s="69"/>
      <c r="Q45" s="69"/>
    </row>
    <row r="46" spans="1:17" ht="13.5" x14ac:dyDescent="0.35">
      <c r="D46" s="96"/>
    </row>
    <row r="47" spans="1:17" ht="13.5" x14ac:dyDescent="0.35">
      <c r="D47" s="96"/>
      <c r="G47" s="55"/>
      <c r="K47" s="70"/>
      <c r="L47" s="36"/>
      <c r="M47" s="36"/>
      <c r="N47" s="70"/>
      <c r="O47" s="70"/>
    </row>
    <row r="48" spans="1:17" ht="13.5" x14ac:dyDescent="0.35">
      <c r="D48" s="96"/>
    </row>
    <row r="49" spans="2:11" ht="13.5" x14ac:dyDescent="0.35">
      <c r="B49" s="69"/>
      <c r="C49" s="69"/>
      <c r="D49" s="99"/>
      <c r="E49" s="66"/>
      <c r="K49" s="34"/>
    </row>
    <row r="50" spans="2:11" ht="13.5" x14ac:dyDescent="0.35">
      <c r="B50" s="69"/>
      <c r="C50" s="69"/>
      <c r="D50" s="99"/>
      <c r="E50" s="66"/>
      <c r="K50" s="34"/>
    </row>
    <row r="51" spans="2:11" x14ac:dyDescent="0.35">
      <c r="B51" s="69"/>
      <c r="C51" s="100"/>
      <c r="D51" s="65"/>
      <c r="E51" s="66"/>
      <c r="K51" s="34"/>
    </row>
    <row r="52" spans="2:11" x14ac:dyDescent="0.35">
      <c r="B52" s="69"/>
      <c r="C52" s="100"/>
      <c r="D52" s="65"/>
      <c r="E52" s="66"/>
      <c r="K52" s="34"/>
    </row>
    <row r="53" spans="2:11" x14ac:dyDescent="0.35">
      <c r="B53" s="69"/>
      <c r="C53" s="100"/>
      <c r="D53" s="65"/>
      <c r="E53" s="66"/>
      <c r="K53" s="34"/>
    </row>
    <row r="54" spans="2:11" x14ac:dyDescent="0.35">
      <c r="B54" s="69"/>
      <c r="C54" s="100"/>
      <c r="D54" s="65"/>
      <c r="E54" s="66"/>
      <c r="F54" s="65"/>
      <c r="G54" s="101"/>
      <c r="K54" s="34"/>
    </row>
    <row r="55" spans="2:11" x14ac:dyDescent="0.35">
      <c r="B55" s="69"/>
      <c r="C55" s="100"/>
      <c r="D55" s="65"/>
      <c r="E55" s="66"/>
      <c r="K55" s="34"/>
    </row>
    <row r="56" spans="2:11" ht="13.5" x14ac:dyDescent="0.35">
      <c r="B56" s="69"/>
      <c r="C56" s="69"/>
      <c r="D56" s="99"/>
      <c r="E56" s="66"/>
      <c r="K56" s="34"/>
    </row>
    <row r="57" spans="2:11" ht="13.5" x14ac:dyDescent="0.35">
      <c r="B57" s="69"/>
      <c r="C57" s="69"/>
      <c r="D57" s="99"/>
      <c r="E57" s="66"/>
      <c r="K57" s="34"/>
    </row>
    <row r="58" spans="2:11" ht="13.5" x14ac:dyDescent="0.35">
      <c r="B58" s="69"/>
      <c r="C58" s="69"/>
      <c r="D58" s="99"/>
      <c r="E58" s="66"/>
      <c r="K58" s="34"/>
    </row>
    <row r="59" spans="2:11" ht="13.5" x14ac:dyDescent="0.35">
      <c r="B59" s="69"/>
      <c r="C59" s="69"/>
      <c r="D59" s="99"/>
      <c r="E59" s="66"/>
      <c r="K59" s="34"/>
    </row>
    <row r="60" spans="2:11" ht="13.5" x14ac:dyDescent="0.35">
      <c r="D60" s="96"/>
    </row>
    <row r="61" spans="2:11" ht="13.5" x14ac:dyDescent="0.35">
      <c r="D61" s="96"/>
    </row>
    <row r="62" spans="2:11" ht="13.5" x14ac:dyDescent="0.35">
      <c r="D62" s="96"/>
    </row>
    <row r="63" spans="2:11" ht="13.5" x14ac:dyDescent="0.35">
      <c r="D63" s="96"/>
    </row>
    <row r="64" spans="2:11" ht="13.5" x14ac:dyDescent="0.35">
      <c r="D64" s="96"/>
    </row>
    <row r="65" spans="4:4" ht="13.5" x14ac:dyDescent="0.35">
      <c r="D65" s="96"/>
    </row>
    <row r="66" spans="4:4" ht="13.5" x14ac:dyDescent="0.35">
      <c r="D66" s="96"/>
    </row>
    <row r="67" spans="4:4" ht="13.5" x14ac:dyDescent="0.35">
      <c r="D67" s="96"/>
    </row>
    <row r="68" spans="4:4" ht="13.5" x14ac:dyDescent="0.35">
      <c r="D68" s="96"/>
    </row>
    <row r="69" spans="4:4" ht="13.5" x14ac:dyDescent="0.35">
      <c r="D69" s="96"/>
    </row>
    <row r="70" spans="4:4" ht="13.5" x14ac:dyDescent="0.35">
      <c r="D70" s="96"/>
    </row>
    <row r="71" spans="4:4" ht="13.5" x14ac:dyDescent="0.35">
      <c r="D71" s="96"/>
    </row>
    <row r="72" spans="4:4" ht="13.5" x14ac:dyDescent="0.35">
      <c r="D72" s="96"/>
    </row>
    <row r="73" spans="4:4" ht="13.5" x14ac:dyDescent="0.35">
      <c r="D73" s="96"/>
    </row>
    <row r="74" spans="4:4" ht="13.5" x14ac:dyDescent="0.35">
      <c r="D74" s="96"/>
    </row>
    <row r="75" spans="4:4" ht="13.5" x14ac:dyDescent="0.35">
      <c r="D75" s="96"/>
    </row>
    <row r="76" spans="4:4" ht="13.5" x14ac:dyDescent="0.35">
      <c r="D76" s="96"/>
    </row>
    <row r="77" spans="4:4" ht="13.5" x14ac:dyDescent="0.35">
      <c r="D77" s="96"/>
    </row>
    <row r="78" spans="4:4" ht="13.5" x14ac:dyDescent="0.35">
      <c r="D78" s="96"/>
    </row>
    <row r="79" spans="4:4" ht="13.5" x14ac:dyDescent="0.35">
      <c r="D79" s="96"/>
    </row>
    <row r="80" spans="4:4" ht="13.5" x14ac:dyDescent="0.35">
      <c r="D80" s="96"/>
    </row>
    <row r="81" spans="4:4" ht="13.5" x14ac:dyDescent="0.35">
      <c r="D81" s="96"/>
    </row>
    <row r="82" spans="4:4" ht="13.5" x14ac:dyDescent="0.35">
      <c r="D82" s="96"/>
    </row>
    <row r="83" spans="4:4" ht="13.5" x14ac:dyDescent="0.35">
      <c r="D83" s="96"/>
    </row>
    <row r="84" spans="4:4" ht="13.5" x14ac:dyDescent="0.35">
      <c r="D84" s="96"/>
    </row>
    <row r="85" spans="4:4" ht="13.5" x14ac:dyDescent="0.35">
      <c r="D85" s="96"/>
    </row>
    <row r="86" spans="4:4" ht="13.5" x14ac:dyDescent="0.35">
      <c r="D86" s="96"/>
    </row>
    <row r="87" spans="4:4" ht="13.5" x14ac:dyDescent="0.35">
      <c r="D87" s="96"/>
    </row>
    <row r="88" spans="4:4" ht="13.5" x14ac:dyDescent="0.35">
      <c r="D88" s="96"/>
    </row>
    <row r="89" spans="4:4" ht="13.5" x14ac:dyDescent="0.35">
      <c r="D89" s="96"/>
    </row>
    <row r="90" spans="4:4" ht="13.5" x14ac:dyDescent="0.35">
      <c r="D90" s="96"/>
    </row>
    <row r="91" spans="4:4" ht="13.5" x14ac:dyDescent="0.35">
      <c r="D91" s="96"/>
    </row>
    <row r="92" spans="4:4" ht="13.5" x14ac:dyDescent="0.35">
      <c r="D92" s="96"/>
    </row>
    <row r="93" spans="4:4" ht="13.5" x14ac:dyDescent="0.35">
      <c r="D93" s="96"/>
    </row>
    <row r="94" spans="4:4" ht="13.5" x14ac:dyDescent="0.35">
      <c r="D94" s="96"/>
    </row>
    <row r="95" spans="4:4" ht="13.5" x14ac:dyDescent="0.35">
      <c r="D95" s="96"/>
    </row>
    <row r="96" spans="4:4" ht="13.5" x14ac:dyDescent="0.35">
      <c r="D96" s="96"/>
    </row>
    <row r="97" spans="4:4" ht="13.5" x14ac:dyDescent="0.35">
      <c r="D97" s="96"/>
    </row>
    <row r="98" spans="4:4" ht="13.5" x14ac:dyDescent="0.35">
      <c r="D98" s="96"/>
    </row>
    <row r="99" spans="4:4" ht="13.5" x14ac:dyDescent="0.35">
      <c r="D99" s="96"/>
    </row>
    <row r="100" spans="4:4" ht="13.5" x14ac:dyDescent="0.35">
      <c r="D100" s="96"/>
    </row>
    <row r="101" spans="4:4" ht="13.5" x14ac:dyDescent="0.35">
      <c r="D101" s="96"/>
    </row>
    <row r="102" spans="4:4" ht="13.5" x14ac:dyDescent="0.35">
      <c r="D102" s="96"/>
    </row>
    <row r="103" spans="4:4" ht="13.5" x14ac:dyDescent="0.35">
      <c r="D103" s="96"/>
    </row>
    <row r="104" spans="4:4" ht="13.5" x14ac:dyDescent="0.35">
      <c r="D104" s="96"/>
    </row>
    <row r="105" spans="4:4" ht="13.5" x14ac:dyDescent="0.35">
      <c r="D105" s="96"/>
    </row>
    <row r="106" spans="4:4" ht="13.5" x14ac:dyDescent="0.35">
      <c r="D106" s="96"/>
    </row>
    <row r="107" spans="4:4" ht="13.5" x14ac:dyDescent="0.35">
      <c r="D107" s="96"/>
    </row>
    <row r="108" spans="4:4" ht="13.5" x14ac:dyDescent="0.35">
      <c r="D108" s="96"/>
    </row>
    <row r="109" spans="4:4" ht="13.5" x14ac:dyDescent="0.35">
      <c r="D109" s="96"/>
    </row>
    <row r="110" spans="4:4" ht="13.5" x14ac:dyDescent="0.35">
      <c r="D110" s="96"/>
    </row>
    <row r="111" spans="4:4" ht="13.5" x14ac:dyDescent="0.35">
      <c r="D111" s="96"/>
    </row>
    <row r="112" spans="4:4" ht="13.5" x14ac:dyDescent="0.35">
      <c r="D112" s="96"/>
    </row>
    <row r="113" spans="4:4" ht="13.5" x14ac:dyDescent="0.35">
      <c r="D113" s="96"/>
    </row>
  </sheetData>
  <mergeCells count="3">
    <mergeCell ref="A1:G1"/>
    <mergeCell ref="A3:G3"/>
    <mergeCell ref="A2:G2"/>
  </mergeCells>
  <phoneticPr fontId="21" type="noConversion"/>
  <printOptions horizontalCentered="1"/>
  <pageMargins left="0.7" right="0.7" top="0.75" bottom="0.75" header="0.3" footer="0.3"/>
  <pageSetup paperSize="9" scale="46" orientation="portrait" useFirstPageNumber="1" r:id="rId1"/>
  <headerFooter>
    <oddHeader>&amp;F</oddHeader>
    <oddFooter>&amp;L&amp;G&amp;R&amp;D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AA8A-1D13-4311-8112-8720A5E21030}">
  <dimension ref="A1:K33"/>
  <sheetViews>
    <sheetView showGridLines="0" tabSelected="1" view="pageBreakPreview" zoomScale="85" zoomScaleSheetLayoutView="85" workbookViewId="0">
      <pane ySplit="3" topLeftCell="A4" activePane="bottomLeft" state="frozen"/>
      <selection pane="bottomLeft" activeCell="I36" sqref="I36"/>
    </sheetView>
  </sheetViews>
  <sheetFormatPr defaultColWidth="9.1328125" defaultRowHeight="12.75" x14ac:dyDescent="0.35"/>
  <cols>
    <col min="1" max="1" width="7" style="142" customWidth="1"/>
    <col min="2" max="2" width="3.3984375" style="143" customWidth="1"/>
    <col min="3" max="3" width="53.1328125" style="114" customWidth="1"/>
    <col min="4" max="4" width="8.3984375" style="144" customWidth="1"/>
    <col min="5" max="5" width="19.1328125" style="145" customWidth="1"/>
    <col min="6" max="6" width="11.265625" style="114" customWidth="1"/>
    <col min="7" max="7" width="13.86328125" style="146" customWidth="1"/>
    <col min="8" max="8" width="24.59765625" style="147" customWidth="1"/>
    <col min="9" max="9" width="18.86328125" style="54" customWidth="1"/>
    <col min="10" max="10" width="20" style="54" customWidth="1"/>
    <col min="11" max="11" width="22.53125" style="191" customWidth="1"/>
    <col min="12" max="12" width="9.265625" style="114" customWidth="1"/>
    <col min="13" max="16384" width="9.1328125" style="114"/>
  </cols>
  <sheetData>
    <row r="1" spans="1:11" s="10" customFormat="1" ht="29.65" customHeight="1" x14ac:dyDescent="0.35">
      <c r="A1" s="262" t="s">
        <v>61</v>
      </c>
      <c r="B1" s="263"/>
      <c r="C1" s="263"/>
      <c r="D1" s="263"/>
      <c r="E1" s="263"/>
      <c r="F1" s="263"/>
      <c r="G1" s="263"/>
      <c r="H1" s="264"/>
      <c r="I1" s="166"/>
      <c r="J1" s="150"/>
      <c r="K1" s="184"/>
    </row>
    <row r="2" spans="1:11" s="11" customFormat="1" ht="18" customHeight="1" x14ac:dyDescent="0.35">
      <c r="A2" s="265" t="s">
        <v>60</v>
      </c>
      <c r="B2" s="250"/>
      <c r="C2" s="250"/>
      <c r="D2" s="250"/>
      <c r="E2" s="250"/>
      <c r="F2" s="250"/>
      <c r="G2" s="250"/>
      <c r="H2" s="266"/>
      <c r="I2" s="167" t="s">
        <v>52</v>
      </c>
      <c r="J2" s="151" t="s">
        <v>52</v>
      </c>
      <c r="K2" s="185" t="s">
        <v>65</v>
      </c>
    </row>
    <row r="3" spans="1:11" s="11" customFormat="1" ht="23.25" customHeight="1" x14ac:dyDescent="0.35">
      <c r="A3" s="265" t="s">
        <v>26</v>
      </c>
      <c r="B3" s="250"/>
      <c r="C3" s="250"/>
      <c r="D3" s="250"/>
      <c r="E3" s="250"/>
      <c r="F3" s="250"/>
      <c r="G3" s="250"/>
      <c r="H3" s="266"/>
      <c r="I3" s="167" t="s">
        <v>55</v>
      </c>
      <c r="J3" s="151" t="s">
        <v>57</v>
      </c>
      <c r="K3" s="185" t="s">
        <v>64</v>
      </c>
    </row>
    <row r="4" spans="1:11" s="107" customFormat="1" ht="14.25" thickBot="1" x14ac:dyDescent="0.4">
      <c r="A4" s="173"/>
      <c r="B4" s="102"/>
      <c r="C4" s="103" t="s">
        <v>22</v>
      </c>
      <c r="D4" s="104"/>
      <c r="E4" s="105"/>
      <c r="F4" s="104"/>
      <c r="G4" s="106"/>
      <c r="H4" s="174"/>
      <c r="I4" s="168"/>
      <c r="J4" s="152"/>
      <c r="K4" s="186"/>
    </row>
    <row r="5" spans="1:11" ht="28.5" customHeight="1" x14ac:dyDescent="0.35">
      <c r="A5" s="175"/>
      <c r="B5" s="108"/>
      <c r="C5" s="109"/>
      <c r="D5" s="110"/>
      <c r="E5" s="111"/>
      <c r="F5" s="112"/>
      <c r="G5" s="113"/>
      <c r="H5" s="176">
        <f>IF(DEMOLIZIONI!G23,DEMOLIZIONI!G23)</f>
        <v>20060</v>
      </c>
      <c r="I5" s="291"/>
      <c r="J5" s="235">
        <v>2000</v>
      </c>
      <c r="K5" s="236">
        <v>44316</v>
      </c>
    </row>
    <row r="6" spans="1:11" s="107" customFormat="1" ht="13.9" x14ac:dyDescent="0.35">
      <c r="A6" s="173"/>
      <c r="B6" s="102"/>
      <c r="C6" s="103" t="s">
        <v>21</v>
      </c>
      <c r="D6" s="104"/>
      <c r="E6" s="105"/>
      <c r="F6" s="104"/>
      <c r="G6" s="106"/>
      <c r="H6" s="174"/>
      <c r="I6" s="292">
        <v>20000</v>
      </c>
      <c r="J6" s="154"/>
      <c r="K6" s="237">
        <v>44324</v>
      </c>
    </row>
    <row r="7" spans="1:11" ht="28.5" customHeight="1" x14ac:dyDescent="0.35">
      <c r="A7" s="175"/>
      <c r="B7" s="108"/>
      <c r="C7" s="109"/>
      <c r="D7" s="110"/>
      <c r="E7" s="111"/>
      <c r="F7" s="112"/>
      <c r="G7" s="113"/>
      <c r="H7" s="176">
        <f>IF('OPERE  ELETTRICHE'!G21,'OPERE  ELETTRICHE'!G21)</f>
        <v>16225.75</v>
      </c>
      <c r="I7" s="292">
        <v>20000</v>
      </c>
      <c r="J7" s="154"/>
      <c r="K7" s="237">
        <v>44334</v>
      </c>
    </row>
    <row r="8" spans="1:11" s="107" customFormat="1" ht="13.9" x14ac:dyDescent="0.35">
      <c r="A8" s="173"/>
      <c r="B8" s="102"/>
      <c r="C8" s="103" t="s">
        <v>13</v>
      </c>
      <c r="D8" s="104"/>
      <c r="E8" s="105"/>
      <c r="F8" s="104"/>
      <c r="G8" s="106"/>
      <c r="H8" s="174"/>
      <c r="I8" s="292">
        <v>20000</v>
      </c>
      <c r="J8" s="154"/>
      <c r="K8" s="237">
        <v>44344</v>
      </c>
    </row>
    <row r="9" spans="1:11" ht="28.5" customHeight="1" x14ac:dyDescent="0.35">
      <c r="A9" s="175"/>
      <c r="B9" s="108"/>
      <c r="C9" s="109"/>
      <c r="D9" s="110"/>
      <c r="E9" s="111"/>
      <c r="F9" s="112"/>
      <c r="G9" s="113"/>
      <c r="H9" s="176">
        <f>IF('OPERE IDRAULICHE '!G18,'OPERE IDRAULICHE '!G18)</f>
        <v>43599.6</v>
      </c>
      <c r="I9" s="292">
        <v>25000</v>
      </c>
      <c r="J9" s="154"/>
      <c r="K9" s="237">
        <v>44494</v>
      </c>
    </row>
    <row r="10" spans="1:11" s="107" customFormat="1" ht="14.25" thickBot="1" x14ac:dyDescent="0.4">
      <c r="A10" s="173"/>
      <c r="B10" s="102"/>
      <c r="C10" s="261" t="s">
        <v>49</v>
      </c>
      <c r="D10" s="261"/>
      <c r="E10" s="105"/>
      <c r="F10" s="104"/>
      <c r="G10" s="106"/>
      <c r="H10" s="174"/>
      <c r="I10" s="293">
        <v>30000</v>
      </c>
      <c r="J10" s="238"/>
      <c r="K10" s="239">
        <v>44592</v>
      </c>
    </row>
    <row r="11" spans="1:11" ht="28.5" customHeight="1" x14ac:dyDescent="0.35">
      <c r="A11" s="175"/>
      <c r="B11" s="108"/>
      <c r="C11" s="109"/>
      <c r="D11" s="110"/>
      <c r="E11" s="111"/>
      <c r="F11" s="112"/>
      <c r="G11" s="113"/>
      <c r="H11" s="176">
        <f>IF('COSTRUZIONI '!G51,'COSTRUZIONI '!G51)</f>
        <v>65074</v>
      </c>
      <c r="I11" s="294">
        <v>5000</v>
      </c>
      <c r="J11" s="232"/>
      <c r="K11" s="233" t="s">
        <v>142</v>
      </c>
    </row>
    <row r="12" spans="1:11" s="107" customFormat="1" ht="13.9" x14ac:dyDescent="0.35">
      <c r="A12" s="177"/>
      <c r="B12" s="115"/>
      <c r="C12" s="116" t="s">
        <v>67</v>
      </c>
      <c r="D12" s="117"/>
      <c r="E12" s="118"/>
      <c r="F12" s="117"/>
      <c r="G12" s="119"/>
      <c r="H12" s="178"/>
      <c r="I12" s="295">
        <v>15000</v>
      </c>
      <c r="J12" s="221"/>
      <c r="K12" s="234">
        <v>44685</v>
      </c>
    </row>
    <row r="13" spans="1:11" ht="29.25" customHeight="1" x14ac:dyDescent="0.35">
      <c r="A13" s="175"/>
      <c r="B13" s="108"/>
      <c r="C13" s="109"/>
      <c r="D13" s="110"/>
      <c r="E13" s="111"/>
      <c r="F13" s="112"/>
      <c r="G13" s="113"/>
      <c r="H13" s="179">
        <f>IF('OPERE ESTERNE '!G44,'OPERE ESTERNE '!G44)</f>
        <v>44400</v>
      </c>
      <c r="I13" s="295">
        <v>12500</v>
      </c>
      <c r="J13" s="154"/>
      <c r="K13" s="234">
        <v>44840</v>
      </c>
    </row>
    <row r="14" spans="1:11" s="107" customFormat="1" ht="27" customHeight="1" x14ac:dyDescent="0.35">
      <c r="A14" s="173"/>
      <c r="B14" s="102"/>
      <c r="C14" s="103" t="s">
        <v>9</v>
      </c>
      <c r="D14" s="104"/>
      <c r="E14" s="105"/>
      <c r="F14" s="104"/>
      <c r="G14" s="119"/>
      <c r="H14" s="174"/>
      <c r="I14" s="296"/>
      <c r="J14" s="286"/>
      <c r="K14" s="287"/>
    </row>
    <row r="15" spans="1:11" ht="34.5" customHeight="1" x14ac:dyDescent="0.35">
      <c r="A15" s="175"/>
      <c r="B15" s="269" t="s">
        <v>10</v>
      </c>
      <c r="C15" s="270"/>
      <c r="D15" s="271"/>
      <c r="E15" s="120">
        <f>SUM(H13+H11+H9+H7+H5)</f>
        <v>189359.35</v>
      </c>
      <c r="F15" s="121"/>
      <c r="G15" s="122">
        <v>0.01</v>
      </c>
      <c r="H15" s="298">
        <f>SUM(E15*G15)</f>
        <v>1893.5935000000002</v>
      </c>
      <c r="I15" s="246"/>
      <c r="J15" s="245"/>
      <c r="K15" s="249"/>
    </row>
    <row r="16" spans="1:11" ht="34.5" customHeight="1" x14ac:dyDescent="0.35">
      <c r="A16" s="175"/>
      <c r="B16" s="108"/>
      <c r="C16" s="267" t="s">
        <v>11</v>
      </c>
      <c r="D16" s="268"/>
      <c r="E16" s="123">
        <f>SUM(H13+H11+H9+H7+H5)</f>
        <v>189359.35</v>
      </c>
      <c r="F16" s="124"/>
      <c r="G16" s="125">
        <v>0.05</v>
      </c>
      <c r="H16" s="298">
        <f>SUM(E16*G16)</f>
        <v>9467.9675000000007</v>
      </c>
      <c r="I16" s="6"/>
      <c r="J16" s="247"/>
      <c r="K16" s="187"/>
    </row>
    <row r="17" spans="1:11" s="107" customFormat="1" ht="13.9" x14ac:dyDescent="0.35">
      <c r="A17" s="180"/>
      <c r="B17" s="102"/>
      <c r="C17" s="103" t="s">
        <v>14</v>
      </c>
      <c r="D17" s="104"/>
      <c r="E17" s="105"/>
      <c r="F17" s="104"/>
      <c r="G17" s="106"/>
      <c r="H17" s="174"/>
      <c r="I17" s="6"/>
      <c r="J17" s="247"/>
      <c r="K17" s="187"/>
    </row>
    <row r="18" spans="1:11" ht="28.5" customHeight="1" x14ac:dyDescent="0.35">
      <c r="A18" s="181"/>
      <c r="B18" s="126"/>
      <c r="C18" s="260" t="s">
        <v>29</v>
      </c>
      <c r="D18" s="260"/>
      <c r="E18" s="121">
        <f>SUM(H13+H11+H9+H7+H5)</f>
        <v>189359.35</v>
      </c>
      <c r="F18" s="127"/>
      <c r="G18" s="122">
        <v>5.0000000000000001E-3</v>
      </c>
      <c r="H18" s="299">
        <f>SUM(E18*G18)</f>
        <v>946.79675000000009</v>
      </c>
      <c r="I18" s="6"/>
      <c r="J18" s="247"/>
      <c r="K18" s="187"/>
    </row>
    <row r="19" spans="1:11" ht="13.9" x14ac:dyDescent="0.35">
      <c r="A19" s="182"/>
      <c r="B19" s="128"/>
      <c r="C19" s="129"/>
      <c r="D19" s="130"/>
      <c r="E19" s="131"/>
      <c r="F19" s="130"/>
      <c r="G19" s="132"/>
      <c r="H19" s="300"/>
      <c r="I19" s="6"/>
      <c r="J19" s="247"/>
      <c r="K19" s="187"/>
    </row>
    <row r="20" spans="1:11" s="133" customFormat="1" ht="29.25" customHeight="1" x14ac:dyDescent="0.35">
      <c r="A20" s="183"/>
      <c r="B20" s="278" t="s">
        <v>159</v>
      </c>
      <c r="C20" s="279"/>
      <c r="D20" s="280"/>
      <c r="E20" s="282"/>
      <c r="F20" s="283"/>
      <c r="G20" s="284"/>
      <c r="H20" s="301">
        <f>SUM(H15++H16)</f>
        <v>11361.561000000002</v>
      </c>
      <c r="I20" s="6"/>
      <c r="J20" s="247"/>
      <c r="K20" s="187"/>
    </row>
    <row r="21" spans="1:11" s="133" customFormat="1" ht="29.25" customHeight="1" thickBot="1" x14ac:dyDescent="0.4">
      <c r="A21" s="134"/>
      <c r="B21" s="281" t="s">
        <v>40</v>
      </c>
      <c r="C21" s="281"/>
      <c r="D21" s="281"/>
      <c r="E21" s="285"/>
      <c r="F21" s="285"/>
      <c r="G21" s="285"/>
      <c r="H21" s="302">
        <f>SUM(H13+H11+H9+H7+H5)</f>
        <v>189359.35</v>
      </c>
      <c r="I21" s="6"/>
      <c r="J21" s="247"/>
      <c r="K21" s="187"/>
    </row>
    <row r="22" spans="1:11" s="133" customFormat="1" ht="52.15" customHeight="1" thickBot="1" x14ac:dyDescent="0.4">
      <c r="A22" s="135"/>
      <c r="B22" s="136"/>
      <c r="C22" s="137" t="s">
        <v>154</v>
      </c>
      <c r="D22" s="138"/>
      <c r="E22" s="139"/>
      <c r="F22" s="140"/>
      <c r="G22" s="141"/>
      <c r="H22" s="303">
        <f>SUM(H21+H20+H18)</f>
        <v>201667.70775000003</v>
      </c>
      <c r="I22" s="297"/>
      <c r="J22" s="248"/>
      <c r="K22" s="188"/>
    </row>
    <row r="23" spans="1:11" ht="21.85" customHeight="1" thickBot="1" x14ac:dyDescent="0.4">
      <c r="H23" s="244"/>
      <c r="I23" s="6"/>
      <c r="J23" s="6"/>
      <c r="K23" s="189"/>
    </row>
    <row r="24" spans="1:11" ht="21.85" customHeight="1" x14ac:dyDescent="0.35">
      <c r="H24" s="304" t="s">
        <v>152</v>
      </c>
      <c r="I24" s="310" t="s">
        <v>161</v>
      </c>
      <c r="J24" s="310" t="s">
        <v>153</v>
      </c>
      <c r="K24" s="308" t="s">
        <v>160</v>
      </c>
    </row>
    <row r="25" spans="1:11" ht="13.15" thickBot="1" x14ac:dyDescent="0.4">
      <c r="C25" s="307"/>
      <c r="D25" s="307"/>
      <c r="E25" s="307"/>
      <c r="H25" s="305"/>
      <c r="I25" s="311"/>
      <c r="J25" s="311"/>
      <c r="K25" s="309"/>
    </row>
    <row r="26" spans="1:11" x14ac:dyDescent="0.35">
      <c r="C26" s="307"/>
      <c r="D26" s="307"/>
      <c r="E26" s="307"/>
      <c r="H26" s="306">
        <f>SUM(H22)*0.9</f>
        <v>181500.93697500002</v>
      </c>
      <c r="I26" s="312">
        <f>SUM(I5:I22)</f>
        <v>147500</v>
      </c>
      <c r="J26" s="310">
        <f>SUM(J4:J22)</f>
        <v>2000</v>
      </c>
      <c r="K26" s="316">
        <f>SUM(I26:J28)</f>
        <v>149500</v>
      </c>
    </row>
    <row r="27" spans="1:11" x14ac:dyDescent="0.35">
      <c r="C27" s="307"/>
      <c r="D27" s="307"/>
      <c r="E27" s="307"/>
      <c r="H27" s="306"/>
      <c r="I27" s="313"/>
      <c r="J27" s="314"/>
      <c r="K27" s="317"/>
    </row>
    <row r="28" spans="1:11" ht="13.15" thickBot="1" x14ac:dyDescent="0.4">
      <c r="C28" s="307"/>
      <c r="D28" s="307"/>
      <c r="E28" s="307"/>
      <c r="H28" s="305"/>
      <c r="I28" s="315"/>
      <c r="J28" s="311"/>
      <c r="K28" s="318"/>
    </row>
    <row r="29" spans="1:11" ht="15.4" thickBot="1" x14ac:dyDescent="0.4">
      <c r="I29" s="49"/>
      <c r="J29" s="49"/>
      <c r="K29" s="190"/>
    </row>
    <row r="30" spans="1:11" ht="13.15" thickBot="1" x14ac:dyDescent="0.4">
      <c r="C30" s="320" t="s">
        <v>163</v>
      </c>
      <c r="H30" s="319" t="s">
        <v>164</v>
      </c>
    </row>
    <row r="31" spans="1:11" x14ac:dyDescent="0.35">
      <c r="C31" s="288" t="s">
        <v>165</v>
      </c>
      <c r="D31" s="272">
        <f>SUM(H26-K26)</f>
        <v>32000.936975000019</v>
      </c>
      <c r="E31" s="273"/>
      <c r="H31" s="288" t="s">
        <v>162</v>
      </c>
      <c r="I31" s="272">
        <f>SUM(H22-I26-J26)</f>
        <v>52167.707750000031</v>
      </c>
      <c r="J31" s="273"/>
    </row>
    <row r="32" spans="1:11" x14ac:dyDescent="0.35">
      <c r="C32" s="289"/>
      <c r="D32" s="274"/>
      <c r="E32" s="275"/>
      <c r="H32" s="289"/>
      <c r="I32" s="274"/>
      <c r="J32" s="275"/>
      <c r="K32" s="192"/>
    </row>
    <row r="33" spans="3:10" ht="22.5" customHeight="1" thickBot="1" x14ac:dyDescent="0.4">
      <c r="C33" s="290"/>
      <c r="D33" s="276"/>
      <c r="E33" s="277"/>
      <c r="H33" s="290"/>
      <c r="I33" s="276"/>
      <c r="J33" s="277"/>
    </row>
  </sheetData>
  <mergeCells count="24">
    <mergeCell ref="I31:J33"/>
    <mergeCell ref="I26:I28"/>
    <mergeCell ref="J26:J28"/>
    <mergeCell ref="B20:D20"/>
    <mergeCell ref="B21:D21"/>
    <mergeCell ref="E20:G20"/>
    <mergeCell ref="E21:G21"/>
    <mergeCell ref="H24:H25"/>
    <mergeCell ref="H26:H28"/>
    <mergeCell ref="I24:I25"/>
    <mergeCell ref="J24:J25"/>
    <mergeCell ref="C25:E28"/>
    <mergeCell ref="H31:H33"/>
    <mergeCell ref="C31:C33"/>
    <mergeCell ref="D31:E33"/>
    <mergeCell ref="C18:D18"/>
    <mergeCell ref="C10:D10"/>
    <mergeCell ref="K26:K28"/>
    <mergeCell ref="A1:H1"/>
    <mergeCell ref="A2:H2"/>
    <mergeCell ref="A3:H3"/>
    <mergeCell ref="C16:D16"/>
    <mergeCell ref="B15:D15"/>
    <mergeCell ref="K24:K25"/>
  </mergeCells>
  <printOptions horizontalCentered="1"/>
  <pageMargins left="0.59055118110236227" right="0.19685039370078741" top="0.39370078740157483" bottom="0.78740157480314965" header="0.23622047244094491" footer="0.39370078740157483"/>
  <pageSetup paperSize="9" scale="48" firstPageNumber="5" orientation="portrait" useFirstPageNumber="1" r:id="rId1"/>
  <headerFooter alignWithMargins="0">
    <oddHeader>&amp;F</oddHeader>
    <oddFooter>&amp;L&amp;G&amp;R&amp;D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11</vt:i4>
      </vt:variant>
    </vt:vector>
  </HeadingPairs>
  <TitlesOfParts>
    <vt:vector size="17" baseType="lpstr">
      <vt:lpstr>DEMOLIZIONI</vt:lpstr>
      <vt:lpstr>COSTRUZIONI </vt:lpstr>
      <vt:lpstr>OPERE IDRAULICHE </vt:lpstr>
      <vt:lpstr>OPERE  ELETTRICHE</vt:lpstr>
      <vt:lpstr>OPERE ESTERNE </vt:lpstr>
      <vt:lpstr>RIEPILOGO</vt:lpstr>
      <vt:lpstr>'COSTRUZIONI '!Area_stampa</vt:lpstr>
      <vt:lpstr>DEMOLIZIONI!Area_stampa</vt:lpstr>
      <vt:lpstr>'OPERE  ELETTRICHE'!Area_stampa</vt:lpstr>
      <vt:lpstr>'OPERE ESTERNE '!Area_stampa</vt:lpstr>
      <vt:lpstr>'OPERE IDRAULICHE '!Area_stampa</vt:lpstr>
      <vt:lpstr>RIEPILOGO!Area_stampa</vt:lpstr>
      <vt:lpstr>'COSTRUZIONI '!Titoli_stampa</vt:lpstr>
      <vt:lpstr>DEMOLIZIONI!Titoli_stampa</vt:lpstr>
      <vt:lpstr>'OPERE  ELETTRICHE'!Titoli_stampa</vt:lpstr>
      <vt:lpstr>'OPERE ESTERNE '!Titoli_stampa</vt:lpstr>
      <vt:lpstr>'OPERE IDRAULICHE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 design</dc:creator>
  <cp:lastModifiedBy>newhills </cp:lastModifiedBy>
  <cp:lastPrinted>2022-11-11T18:02:15Z</cp:lastPrinted>
  <dcterms:created xsi:type="dcterms:W3CDTF">2009-06-15T09:19:40Z</dcterms:created>
  <dcterms:modified xsi:type="dcterms:W3CDTF">2022-11-14T15:48:12Z</dcterms:modified>
</cp:coreProperties>
</file>